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015" windowHeight="7605" activeTab="0"/>
  </bookViews>
  <sheets>
    <sheet name="申出書" sheetId="1" r:id="rId1"/>
    <sheet name="法人見本" sheetId="2" r:id="rId2"/>
  </sheets>
  <definedNames>
    <definedName name="_xlnm.Print_Area" localSheetId="0">'申出書'!$A$1:$AH$52</definedName>
    <definedName name="_xlnm.Print_Area" localSheetId="1">'法人見本'!$A$1:$AH$52</definedName>
  </definedNames>
  <calcPr fullCalcOnLoad="1"/>
</workbook>
</file>

<file path=xl/comments1.xml><?xml version="1.0" encoding="utf-8"?>
<comments xmlns="http://schemas.openxmlformats.org/spreadsheetml/2006/main">
  <authors>
    <author>大倉正美</author>
  </authors>
  <commentList>
    <comment ref="A1" authorId="0">
      <text>
        <r>
          <rPr>
            <sz val="9"/>
            <rFont val="ＭＳ Ｐゴシック"/>
            <family val="3"/>
          </rPr>
          <t xml:space="preserve">
記入見本は次シートをご覧ください。</t>
        </r>
      </text>
    </comment>
  </commentList>
</comments>
</file>

<file path=xl/sharedStrings.xml><?xml version="1.0" encoding="utf-8"?>
<sst xmlns="http://schemas.openxmlformats.org/spreadsheetml/2006/main" count="252" uniqueCount="141">
  <si>
    <t>区分</t>
  </si>
  <si>
    <t>1.登録</t>
  </si>
  <si>
    <t>2.変更</t>
  </si>
  <si>
    <t>3.廃止</t>
  </si>
  <si>
    <t>漢字</t>
  </si>
  <si>
    <t>電話</t>
  </si>
  <si>
    <t>今後四日市市より支払がある場合、特別な場合を除き、下記口座へ振り込んでください。</t>
  </si>
  <si>
    <t>金融機関</t>
  </si>
  <si>
    <t>預金種別</t>
  </si>
  <si>
    <t>支店</t>
  </si>
  <si>
    <t>支所</t>
  </si>
  <si>
    <t>1.普通(総合)</t>
  </si>
  <si>
    <t>2.当座</t>
  </si>
  <si>
    <t>3.その他</t>
  </si>
  <si>
    <t>口座番号</t>
  </si>
  <si>
    <t>※太ワク内のみ記入し、押印後、取引相手先課まで返送してください。</t>
  </si>
  <si>
    <t>所属</t>
  </si>
  <si>
    <t>担当</t>
  </si>
  <si>
    <t>返送先</t>
  </si>
  <si>
    <t>四日市市役所</t>
  </si>
  <si>
    <t>課</t>
  </si>
  <si>
    <t>債権者登録申出書兼口座振込申出書</t>
  </si>
  <si>
    <t>債権者コード</t>
  </si>
  <si>
    <t>日</t>
  </si>
  <si>
    <t>月</t>
  </si>
  <si>
    <t>年</t>
  </si>
  <si>
    <t>申出日</t>
  </si>
  <si>
    <t>異動事由発生日</t>
  </si>
  <si>
    <t>月</t>
  </si>
  <si>
    <t>銀行　信金</t>
  </si>
  <si>
    <t>信組　農協</t>
  </si>
  <si>
    <t>通常分
口座</t>
  </si>
  <si>
    <t>前金分
口座</t>
  </si>
  <si>
    <t>債権者
連絡先</t>
  </si>
  <si>
    <t>〒・住所</t>
  </si>
  <si>
    <t>住所</t>
  </si>
  <si>
    <t>（個人の場合）</t>
  </si>
  <si>
    <t>（法人の場合）</t>
  </si>
  <si>
    <t>代表者
（注２）</t>
  </si>
  <si>
    <t>法人会社印</t>
  </si>
  <si>
    <t>個人印</t>
  </si>
  <si>
    <t>※提出後、登録内容に変更があった場合、取引相手先課へ変更等の申出をしてください。</t>
  </si>
  <si>
    <t>（注１）　個人の場合は個人氏名、会社・団体などの場合はその名称をご記入ください。</t>
  </si>
  <si>
    <t>職名
・
氏名</t>
  </si>
  <si>
    <t>（注２）　法人の場合のみ代表者の職名と氏名（漢字）をご記入ください。</t>
  </si>
  <si>
    <t>氏名
・
名称
（注１）</t>
  </si>
  <si>
    <t>〒</t>
  </si>
  <si>
    <t>-</t>
  </si>
  <si>
    <t>カタ
カナ</t>
  </si>
  <si>
    <t>ＦＡＸ</t>
  </si>
  <si>
    <t>株</t>
  </si>
  <si>
    <t>式</t>
  </si>
  <si>
    <t>会</t>
  </si>
  <si>
    <t>社</t>
  </si>
  <si>
    <t>四</t>
  </si>
  <si>
    <t>日</t>
  </si>
  <si>
    <t>市</t>
  </si>
  <si>
    <t>商</t>
  </si>
  <si>
    <t>事</t>
  </si>
  <si>
    <t>諏</t>
  </si>
  <si>
    <t>訪</t>
  </si>
  <si>
    <t>支</t>
  </si>
  <si>
    <t>店</t>
  </si>
  <si>
    <t>四</t>
  </si>
  <si>
    <t>市</t>
  </si>
  <si>
    <t>町</t>
  </si>
  <si>
    <t>番</t>
  </si>
  <si>
    <t>号</t>
  </si>
  <si>
    <t>三</t>
  </si>
  <si>
    <t>重</t>
  </si>
  <si>
    <t>県</t>
  </si>
  <si>
    <t>ヨ</t>
  </si>
  <si>
    <t>ﾂ</t>
  </si>
  <si>
    <t>カ</t>
  </si>
  <si>
    <t>イ</t>
  </si>
  <si>
    <t>チ</t>
  </si>
  <si>
    <t>シ</t>
  </si>
  <si>
    <t>ﾖ</t>
  </si>
  <si>
    <t>ウ</t>
  </si>
  <si>
    <t>ス</t>
  </si>
  <si>
    <t>テ</t>
  </si>
  <si>
    <t>ン</t>
  </si>
  <si>
    <t>店</t>
  </si>
  <si>
    <t>長</t>
  </si>
  <si>
    <t>太</t>
  </si>
  <si>
    <t>郎</t>
  </si>
  <si>
    <t>四日市</t>
  </si>
  <si>
    <t>本</t>
  </si>
  <si>
    <t>ｶ</t>
  </si>
  <si>
    <t>)</t>
  </si>
  <si>
    <t>ｯ</t>
  </si>
  <si>
    <t>ｲ</t>
  </si>
  <si>
    <t>ﾁ</t>
  </si>
  <si>
    <t>ｼ</t>
  </si>
  <si>
    <t>ｮ</t>
  </si>
  <si>
    <t>ｳ</t>
  </si>
  <si>
    <t>゛</t>
  </si>
  <si>
    <t>ｽ</t>
  </si>
  <si>
    <t>ﾜ</t>
  </si>
  <si>
    <t>ﾃ</t>
  </si>
  <si>
    <t>ﾝ</t>
  </si>
  <si>
    <t>ﾀ</t>
  </si>
  <si>
    <t>ﾛ</t>
  </si>
  <si>
    <t>経理課</t>
  </si>
  <si>
    <t>四日市　花子</t>
  </si>
  <si>
    <t>○</t>
  </si>
  <si>
    <t>○○</t>
  </si>
  <si>
    <t>取引先
所属</t>
  </si>
  <si>
    <t>工
事
の
み</t>
  </si>
  <si>
    <t>代表者役職印</t>
  </si>
  <si>
    <t>(注３)   債権者以外の第三者の口座への振込を希望される場合には委任状が必要となりますのでご注意ください。</t>
  </si>
  <si>
    <t>四日市市長　</t>
  </si>
  <si>
    <t>シ</t>
  </si>
  <si>
    <t>ワ</t>
  </si>
  <si>
    <t>　（　　０５９　　）　　　　３５１　　　-　　　１１５５</t>
  </si>
  <si>
    <r>
      <t xml:space="preserve">口座名義
</t>
    </r>
    <r>
      <rPr>
        <sz val="9"/>
        <rFont val="HGSｺﾞｼｯｸM"/>
        <family val="3"/>
      </rPr>
      <t>（カタカナ）</t>
    </r>
  </si>
  <si>
    <t>団体名</t>
  </si>
  <si>
    <t>団体名カナ</t>
  </si>
  <si>
    <t>代表者</t>
  </si>
  <si>
    <t>口座カナ</t>
  </si>
  <si>
    <t>FAX</t>
  </si>
  <si>
    <t>金融機関名</t>
  </si>
  <si>
    <t>銀行</t>
  </si>
  <si>
    <t>信金</t>
  </si>
  <si>
    <t>信組</t>
  </si>
  <si>
    <t>農協</t>
  </si>
  <si>
    <t>支店・支所名</t>
  </si>
  <si>
    <t>選択してください</t>
  </si>
  <si>
    <t>三重県四日市市諏訪町１－５</t>
  </si>
  <si>
    <t>四日市市</t>
  </si>
  <si>
    <t>ヨッカイチシ</t>
  </si>
  <si>
    <t>市長　森　智広</t>
  </si>
  <si>
    <t>（　059　）　354　－　8286</t>
  </si>
  <si>
    <t>（　059　）　354　－　8315</t>
  </si>
  <si>
    <t>〒（ハイフン不要）</t>
  </si>
  <si>
    <t>5108601</t>
  </si>
  <si>
    <t>１　普通（総合）</t>
  </si>
  <si>
    <t>２　当座</t>
  </si>
  <si>
    <t>３　その他</t>
  </si>
  <si>
    <t>ヨッカイチシ</t>
  </si>
  <si>
    <t>下の太枠内を上書きしていただくとスムーズです。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</si>
</sst>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sz val="9"/>
      <name val="ＭＳ Ｐゴシック"/>
      <family val="3"/>
    </font>
    <font>
      <b/>
      <sz val="22"/>
      <name val="HGSｺﾞｼｯｸM"/>
      <family val="3"/>
    </font>
    <font>
      <sz val="22"/>
      <name val="HGSｺﾞｼｯｸM"/>
      <family val="3"/>
    </font>
    <font>
      <sz val="11"/>
      <name val="HGSｺﾞｼｯｸM"/>
      <family val="3"/>
    </font>
    <font>
      <sz val="12"/>
      <name val="HGSｺﾞｼｯｸM"/>
      <family val="3"/>
    </font>
    <font>
      <sz val="14"/>
      <name val="HGSｺﾞｼｯｸM"/>
      <family val="3"/>
    </font>
    <font>
      <sz val="9"/>
      <name val="HGSｺﾞｼｯｸM"/>
      <family val="3"/>
    </font>
    <font>
      <b/>
      <sz val="11"/>
      <name val="HGSｺﾞｼｯｸM"/>
      <family val="3"/>
    </font>
    <font>
      <sz val="8"/>
      <name val="HGSｺﾞｼｯｸM"/>
      <family val="3"/>
    </font>
    <font>
      <sz val="10"/>
      <name val="HGSｺﾞｼｯｸM"/>
      <family val="3"/>
    </font>
    <font>
      <sz val="16"/>
      <name val="HGSｺﾞｼｯｸM"/>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8"/>
      <name val="ＭＳ Ｐゴシック"/>
      <family val="3"/>
    </font>
    <font>
      <sz val="12"/>
      <color indexed="8"/>
      <name val="ＭＳ Ｐゴシック"/>
      <family val="3"/>
    </font>
    <font>
      <sz val="12"/>
      <color indexed="8"/>
      <name val="Calibri"/>
      <family val="2"/>
    </font>
    <font>
      <sz val="12"/>
      <color indexed="10"/>
      <name val="ＭＳ Ｐゴシック"/>
      <family val="3"/>
    </font>
    <font>
      <sz val="12"/>
      <color indexed="10"/>
      <name val="Calibri"/>
      <family val="2"/>
    </font>
    <font>
      <b/>
      <sz val="13"/>
      <color indexed="8"/>
      <name val="HGP行書体"/>
      <family val="4"/>
    </font>
    <font>
      <b/>
      <sz val="36"/>
      <color indexed="8"/>
      <name val="HG行書体"/>
      <family val="4"/>
    </font>
    <font>
      <b/>
      <sz val="28"/>
      <color indexed="8"/>
      <name val="HG行書体"/>
      <family val="4"/>
    </font>
    <font>
      <b/>
      <sz val="26"/>
      <color indexed="8"/>
      <name val="HG行書体"/>
      <family val="4"/>
    </font>
    <font>
      <sz val="10"/>
      <color theme="1"/>
      <name val="ＭＳ Ｐゴシック"/>
      <family val="3"/>
    </font>
    <font>
      <sz val="10"/>
      <color theme="0"/>
      <name val="ＭＳ Ｐゴシック"/>
      <family val="3"/>
    </font>
    <font>
      <b/>
      <sz val="18"/>
      <color theme="3"/>
      <name val="Cambria"/>
      <family val="3"/>
    </font>
    <font>
      <b/>
      <sz val="10"/>
      <color theme="0"/>
      <name val="ＭＳ Ｐゴシック"/>
      <family val="3"/>
    </font>
    <font>
      <sz val="10"/>
      <color rgb="FF9C65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0"/>
      <color rgb="FF0061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rgb="FFFFFF0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medium"/>
      <bottom style="medium"/>
    </border>
    <border>
      <left>
        <color indexed="63"/>
      </left>
      <right style="dotted"/>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color indexed="63"/>
      </right>
      <top style="thin"/>
      <bottom style="medium"/>
    </border>
    <border>
      <left style="dotted"/>
      <right style="dotted"/>
      <top>
        <color indexed="63"/>
      </top>
      <bottom style="medium"/>
    </border>
    <border>
      <left>
        <color indexed="63"/>
      </left>
      <right style="dotted"/>
      <top>
        <color indexed="63"/>
      </top>
      <bottom style="medium"/>
    </border>
    <border>
      <left style="dotted"/>
      <right style="medium"/>
      <top>
        <color indexed="63"/>
      </top>
      <bottom style="medium"/>
    </border>
    <border>
      <left>
        <color indexed="63"/>
      </left>
      <right style="dotted"/>
      <top style="medium"/>
      <bottom style="medium"/>
    </border>
    <border>
      <left style="dotted"/>
      <right style="dotted"/>
      <top style="medium"/>
      <bottom style="medium"/>
    </border>
    <border>
      <left style="dotted"/>
      <right style="dotted"/>
      <top>
        <color indexed="63"/>
      </top>
      <bottom style="thin"/>
    </border>
    <border>
      <left>
        <color indexed="63"/>
      </left>
      <right style="dotted"/>
      <top style="thin"/>
      <bottom style="thin"/>
    </border>
    <border>
      <left style="dotted"/>
      <right style="dotted"/>
      <top style="thin"/>
      <bottom>
        <color indexed="63"/>
      </bottom>
    </border>
    <border>
      <left>
        <color indexed="63"/>
      </left>
      <right style="dotted"/>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style="dotted"/>
      <top style="medium"/>
      <bottom>
        <color indexed="63"/>
      </bottom>
    </border>
    <border>
      <left style="dotted"/>
      <right style="dotted"/>
      <top style="medium"/>
      <bottom>
        <color indexed="63"/>
      </bottom>
    </border>
    <border>
      <left style="dotted"/>
      <right style="medium"/>
      <top style="medium"/>
      <bottom>
        <color indexed="63"/>
      </bottom>
    </border>
    <border>
      <left style="medium"/>
      <right style="dotted"/>
      <top style="thin"/>
      <bottom style="thin"/>
    </border>
    <border>
      <left style="dotted"/>
      <right style="medium"/>
      <top style="thin"/>
      <bottom style="thin"/>
    </border>
    <border>
      <left style="medium"/>
      <right style="dotted"/>
      <top>
        <color indexed="63"/>
      </top>
      <bottom style="medium"/>
    </border>
    <border>
      <left style="thin"/>
      <right style="medium"/>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thin"/>
      <right>
        <color indexed="63"/>
      </right>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dotted"/>
      <top style="thin"/>
      <bottom style="medium"/>
    </border>
    <border>
      <left>
        <color indexed="63"/>
      </left>
      <right style="medium"/>
      <top style="thin"/>
      <bottom style="medium"/>
    </border>
    <border>
      <left>
        <color indexed="63"/>
      </left>
      <right style="dotted"/>
      <top>
        <color indexed="63"/>
      </top>
      <bottom>
        <color indexed="63"/>
      </bottom>
    </border>
    <border>
      <left>
        <color indexed="63"/>
      </left>
      <right>
        <color indexed="63"/>
      </right>
      <top>
        <color indexed="63"/>
      </top>
      <bottom style="thin"/>
    </border>
    <border>
      <left>
        <color indexed="63"/>
      </left>
      <right style="dotted"/>
      <top style="medium"/>
      <bottom style="thin"/>
    </border>
    <border>
      <left style="medium"/>
      <right>
        <color indexed="63"/>
      </right>
      <top style="medium"/>
      <bottom style="thin"/>
    </border>
    <border>
      <left style="medium"/>
      <right>
        <color indexed="63"/>
      </right>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style="thin"/>
      <right>
        <color indexed="63"/>
      </right>
      <top style="thin"/>
      <bottom>
        <color indexed="63"/>
      </bottom>
    </border>
    <border>
      <left style="dotted"/>
      <right>
        <color indexed="63"/>
      </right>
      <top style="medium"/>
      <bottom style="thin"/>
    </border>
    <border>
      <left style="dotted"/>
      <right>
        <color indexed="63"/>
      </right>
      <top>
        <color indexed="63"/>
      </top>
      <bottom>
        <color indexed="63"/>
      </bottom>
    </border>
    <border>
      <left style="dotted"/>
      <right>
        <color indexed="63"/>
      </right>
      <top>
        <color indexed="63"/>
      </top>
      <bottom style="thin"/>
    </border>
    <border>
      <left style="dotted"/>
      <right style="dotted"/>
      <top style="medium"/>
      <bottom style="thin"/>
    </border>
    <border>
      <left style="dotted"/>
      <right style="medium"/>
      <top style="medium"/>
      <bottom style="thin"/>
    </border>
    <border>
      <left style="medium"/>
      <right style="dotted"/>
      <top style="medium"/>
      <bottom style="thin"/>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dotted"/>
      <right>
        <color indexed="63"/>
      </right>
      <top style="medium"/>
      <bottom>
        <color indexed="63"/>
      </bottom>
    </border>
    <border>
      <left>
        <color indexed="63"/>
      </left>
      <right style="dotted"/>
      <top style="medium"/>
      <bottom>
        <color indexed="63"/>
      </bottom>
    </border>
    <border>
      <left style="dotted"/>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43">
    <xf numFmtId="0" fontId="0" fillId="0" borderId="0" xfId="0" applyAlignment="1">
      <alignment/>
    </xf>
    <xf numFmtId="0" fontId="4"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5" fillId="0" borderId="14" xfId="0" applyFont="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9"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wrapText="1"/>
    </xf>
    <xf numFmtId="0" fontId="5" fillId="0" borderId="10" xfId="0" applyFont="1" applyBorder="1" applyAlignment="1">
      <alignment horizontal="center" vertical="center"/>
    </xf>
    <xf numFmtId="0" fontId="5" fillId="0" borderId="16"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vertical="center" wrapText="1"/>
    </xf>
    <xf numFmtId="0" fontId="5" fillId="0" borderId="28" xfId="0" applyFont="1" applyBorder="1" applyAlignment="1">
      <alignment vertical="center"/>
    </xf>
    <xf numFmtId="0" fontId="5" fillId="0" borderId="29" xfId="0" applyFont="1" applyBorder="1" applyAlignment="1">
      <alignment vertical="center"/>
    </xf>
    <xf numFmtId="0" fontId="5" fillId="0" borderId="19" xfId="0" applyFont="1" applyBorder="1" applyAlignment="1">
      <alignment vertical="center"/>
    </xf>
    <xf numFmtId="0" fontId="5" fillId="0" borderId="30" xfId="0" applyFont="1" applyBorder="1" applyAlignment="1">
      <alignment vertical="center"/>
    </xf>
    <xf numFmtId="0" fontId="5" fillId="0" borderId="30" xfId="0" applyFont="1" applyBorder="1" applyAlignment="1">
      <alignment horizontal="center" vertical="center" shrinkToFit="1"/>
    </xf>
    <xf numFmtId="0" fontId="5" fillId="0" borderId="2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2" xfId="0" applyFont="1" applyBorder="1" applyAlignment="1">
      <alignment horizontal="center" vertical="center" shrinkToFit="1"/>
    </xf>
    <xf numFmtId="0" fontId="5" fillId="0" borderId="33" xfId="0" applyFont="1" applyBorder="1" applyAlignment="1">
      <alignment vertical="center"/>
    </xf>
    <xf numFmtId="0" fontId="5" fillId="0" borderId="34" xfId="0" applyFont="1" applyBorder="1" applyAlignment="1">
      <alignment vertical="center"/>
    </xf>
    <xf numFmtId="0" fontId="5" fillId="0" borderId="26" xfId="0" applyFont="1" applyBorder="1" applyAlignment="1">
      <alignment vertical="center"/>
    </xf>
    <xf numFmtId="0" fontId="5" fillId="0" borderId="24" xfId="0" applyFont="1" applyBorder="1" applyAlignment="1">
      <alignment vertical="center"/>
    </xf>
    <xf numFmtId="0" fontId="5" fillId="0" borderId="35" xfId="0" applyFont="1" applyBorder="1" applyAlignment="1">
      <alignment horizontal="center" vertical="top" shrinkToFit="1"/>
    </xf>
    <xf numFmtId="0" fontId="5" fillId="0" borderId="0" xfId="0" applyFont="1" applyBorder="1" applyAlignment="1">
      <alignment horizontal="center" vertical="top" shrinkToFit="1"/>
    </xf>
    <xf numFmtId="0" fontId="5" fillId="0" borderId="36" xfId="0" applyFont="1" applyBorder="1" applyAlignment="1">
      <alignment vertical="center"/>
    </xf>
    <xf numFmtId="0" fontId="5" fillId="0" borderId="37" xfId="0" applyFont="1" applyBorder="1" applyAlignment="1">
      <alignment vertical="center"/>
    </xf>
    <xf numFmtId="0" fontId="5" fillId="33" borderId="22" xfId="0" applyFont="1" applyFill="1" applyBorder="1" applyAlignment="1">
      <alignment vertical="center"/>
    </xf>
    <xf numFmtId="0" fontId="5" fillId="33" borderId="23" xfId="0" applyFont="1" applyFill="1" applyBorder="1" applyAlignment="1">
      <alignment vertical="center"/>
    </xf>
    <xf numFmtId="0" fontId="5" fillId="0" borderId="35" xfId="0" applyFont="1" applyBorder="1" applyAlignment="1">
      <alignment vertical="center"/>
    </xf>
    <xf numFmtId="0" fontId="5" fillId="0" borderId="38" xfId="0" applyFont="1" applyBorder="1" applyAlignment="1">
      <alignment vertical="center"/>
    </xf>
    <xf numFmtId="0" fontId="5" fillId="33" borderId="35" xfId="0" applyFont="1" applyFill="1" applyBorder="1" applyAlignment="1">
      <alignment horizontal="center" vertical="center"/>
    </xf>
    <xf numFmtId="0" fontId="5" fillId="33" borderId="35" xfId="0" applyFont="1" applyFill="1" applyBorder="1" applyAlignment="1">
      <alignment vertical="center"/>
    </xf>
    <xf numFmtId="0" fontId="5" fillId="33" borderId="38" xfId="0" applyFont="1" applyFill="1" applyBorder="1" applyAlignment="1">
      <alignment vertical="center"/>
    </xf>
    <xf numFmtId="0" fontId="5" fillId="0" borderId="39" xfId="0" applyFont="1" applyBorder="1" applyAlignme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3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0"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16"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8"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0" xfId="0" applyFont="1" applyAlignment="1">
      <alignment horizontal="center" vertical="center" shrinkToFit="1"/>
    </xf>
    <xf numFmtId="0" fontId="5" fillId="0" borderId="49" xfId="0" applyFont="1" applyBorder="1" applyAlignment="1">
      <alignment horizontal="center" vertical="center" shrinkToFit="1"/>
    </xf>
    <xf numFmtId="0" fontId="9" fillId="0" borderId="50" xfId="0" applyFont="1" applyBorder="1" applyAlignment="1">
      <alignment vertical="center"/>
    </xf>
    <xf numFmtId="0" fontId="9" fillId="0" borderId="51" xfId="0" applyFont="1" applyBorder="1" applyAlignment="1">
      <alignment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5" fillId="34" borderId="53"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8" fillId="0" borderId="0" xfId="0" applyFont="1" applyBorder="1" applyAlignment="1">
      <alignment horizontal="center"/>
    </xf>
    <xf numFmtId="0" fontId="5" fillId="0" borderId="53" xfId="0" applyFont="1" applyBorder="1" applyAlignment="1">
      <alignment horizontal="center" vertical="center"/>
    </xf>
    <xf numFmtId="0" fontId="5" fillId="0" borderId="12" xfId="0" applyFont="1" applyBorder="1" applyAlignment="1">
      <alignment horizontal="center" vertical="center"/>
    </xf>
    <xf numFmtId="0" fontId="5" fillId="0" borderId="54" xfId="0" applyFont="1" applyBorder="1" applyAlignment="1">
      <alignment horizontal="center" vertical="center"/>
    </xf>
    <xf numFmtId="0" fontId="8" fillId="0" borderId="5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5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49"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24" xfId="0" applyFont="1" applyBorder="1" applyAlignment="1">
      <alignment horizontal="center" vertical="center"/>
    </xf>
    <xf numFmtId="0" fontId="5" fillId="0" borderId="64" xfId="0" applyFont="1" applyBorder="1" applyAlignment="1">
      <alignment horizontal="center" vertical="center"/>
    </xf>
    <xf numFmtId="0" fontId="5" fillId="0" borderId="0"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19" xfId="0" applyFont="1" applyBorder="1" applyAlignment="1">
      <alignment horizontal="center" vertical="center"/>
    </xf>
    <xf numFmtId="0" fontId="5" fillId="0" borderId="36" xfId="0" applyFont="1" applyBorder="1" applyAlignment="1">
      <alignment horizontal="center" vertical="center"/>
    </xf>
    <xf numFmtId="0" fontId="5" fillId="0" borderId="67" xfId="0" applyFont="1" applyBorder="1" applyAlignment="1">
      <alignment horizontal="center" vertical="center"/>
    </xf>
    <xf numFmtId="0" fontId="5" fillId="0" borderId="39"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39" xfId="0" applyFont="1" applyBorder="1" applyAlignment="1">
      <alignment horizontal="center" vertical="center"/>
    </xf>
    <xf numFmtId="0" fontId="5" fillId="0" borderId="35" xfId="0" applyFont="1" applyBorder="1" applyAlignment="1">
      <alignment horizontal="center" vertical="center"/>
    </xf>
    <xf numFmtId="0" fontId="5" fillId="0" borderId="68" xfId="0" applyFont="1" applyBorder="1" applyAlignment="1">
      <alignment horizontal="center" vertical="center"/>
    </xf>
    <xf numFmtId="0" fontId="5" fillId="0" borderId="37" xfId="0" applyFont="1" applyBorder="1" applyAlignment="1">
      <alignment horizontal="center" vertical="center"/>
    </xf>
    <xf numFmtId="0" fontId="5" fillId="0" borderId="69"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8" xfId="0" applyFont="1" applyFill="1" applyBorder="1" applyAlignment="1">
      <alignment horizontal="center" vertical="center"/>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39" xfId="0" applyFont="1" applyBorder="1" applyAlignment="1">
      <alignment horizontal="center" vertical="center" wrapText="1" shrinkToFit="1"/>
    </xf>
    <xf numFmtId="0" fontId="5" fillId="0" borderId="35" xfId="0" applyFont="1" applyBorder="1" applyAlignment="1">
      <alignment horizontal="center" vertical="center" wrapText="1" shrinkToFit="1"/>
    </xf>
    <xf numFmtId="0" fontId="5" fillId="0" borderId="38" xfId="0" applyFont="1" applyBorder="1" applyAlignment="1">
      <alignment horizontal="center" vertical="center" wrapText="1" shrinkToFi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52" xfId="0" applyFont="1" applyBorder="1" applyAlignment="1">
      <alignment horizontal="center" vertical="center"/>
    </xf>
    <xf numFmtId="0" fontId="5" fillId="0" borderId="48" xfId="0" applyFont="1" applyBorder="1" applyAlignment="1">
      <alignment horizontal="center" vertical="center"/>
    </xf>
    <xf numFmtId="0" fontId="5" fillId="0" borderId="76" xfId="0" applyFont="1" applyBorder="1" applyAlignment="1">
      <alignment horizontal="center" vertical="center"/>
    </xf>
    <xf numFmtId="0" fontId="5" fillId="0" borderId="56" xfId="0" applyFont="1" applyBorder="1" applyAlignment="1">
      <alignment horizontal="center" vertical="center" shrinkToFit="1"/>
    </xf>
    <xf numFmtId="0" fontId="5" fillId="0" borderId="77" xfId="0" applyFont="1" applyBorder="1" applyAlignment="1">
      <alignment horizontal="center" vertical="center" shrinkToFit="1"/>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11" xfId="0" applyFont="1" applyBorder="1" applyAlignment="1">
      <alignment horizontal="center" vertical="center"/>
    </xf>
    <xf numFmtId="0" fontId="5" fillId="0" borderId="80" xfId="0" applyFont="1" applyBorder="1" applyAlignment="1">
      <alignment horizontal="center" vertical="center"/>
    </xf>
    <xf numFmtId="0" fontId="5" fillId="0" borderId="2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35" xfId="0" applyFont="1" applyBorder="1" applyAlignment="1">
      <alignment horizontal="center" vertical="center" shrinkToFit="1"/>
    </xf>
    <xf numFmtId="0" fontId="5" fillId="0" borderId="83" xfId="0" applyFont="1" applyBorder="1" applyAlignment="1">
      <alignment horizontal="center" vertical="center"/>
    </xf>
    <xf numFmtId="0" fontId="5" fillId="0" borderId="13" xfId="0" applyFont="1" applyBorder="1" applyAlignment="1">
      <alignment horizontal="center" vertical="center"/>
    </xf>
    <xf numFmtId="0" fontId="5" fillId="0" borderId="51" xfId="0" applyFont="1" applyFill="1" applyBorder="1" applyAlignment="1">
      <alignment horizontal="left" vertical="center" indent="3"/>
    </xf>
    <xf numFmtId="0" fontId="5" fillId="0" borderId="52" xfId="0" applyFont="1" applyFill="1" applyBorder="1" applyAlignment="1">
      <alignment horizontal="left" vertical="center" indent="3"/>
    </xf>
    <xf numFmtId="0" fontId="11" fillId="0" borderId="2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0" fillId="0" borderId="39" xfId="0" applyFont="1" applyBorder="1" applyAlignment="1">
      <alignment horizontal="center" vertical="center"/>
    </xf>
    <xf numFmtId="0" fontId="10" fillId="0" borderId="35" xfId="0" applyFont="1" applyBorder="1" applyAlignment="1">
      <alignment horizontal="center" vertical="center"/>
    </xf>
    <xf numFmtId="0" fontId="10" fillId="0" borderId="38"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8" fillId="0" borderId="12" xfId="0" applyFont="1" applyBorder="1" applyAlignment="1">
      <alignment horizontal="center"/>
    </xf>
    <xf numFmtId="0" fontId="7" fillId="0" borderId="0" xfId="0" applyFont="1" applyBorder="1" applyAlignment="1">
      <alignment horizontal="center" vertical="center"/>
    </xf>
    <xf numFmtId="0" fontId="5" fillId="0" borderId="23" xfId="0" applyFont="1" applyBorder="1" applyAlignment="1">
      <alignment horizontal="center" vertical="center"/>
    </xf>
    <xf numFmtId="0" fontId="5" fillId="0" borderId="38" xfId="0" applyFont="1" applyBorder="1" applyAlignment="1">
      <alignment horizontal="center" vertical="center"/>
    </xf>
    <xf numFmtId="0" fontId="9" fillId="0" borderId="69" xfId="0" applyFont="1" applyBorder="1" applyAlignment="1">
      <alignment vertical="center"/>
    </xf>
    <xf numFmtId="0" fontId="9" fillId="0" borderId="62" xfId="0" applyFont="1" applyBorder="1" applyAlignment="1">
      <alignment vertical="center"/>
    </xf>
    <xf numFmtId="0" fontId="9" fillId="0" borderId="64" xfId="0" applyFont="1" applyBorder="1" applyAlignment="1">
      <alignment vertical="center"/>
    </xf>
    <xf numFmtId="0" fontId="5" fillId="0" borderId="27" xfId="0" applyFont="1" applyBorder="1" applyAlignment="1">
      <alignment horizontal="center"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9" xfId="0" applyFont="1" applyBorder="1" applyAlignment="1">
      <alignment vertical="center"/>
    </xf>
    <xf numFmtId="0" fontId="9" fillId="0" borderId="60" xfId="0" applyFont="1" applyBorder="1" applyAlignment="1">
      <alignment vertical="center"/>
    </xf>
    <xf numFmtId="0" fontId="9" fillId="0" borderId="76" xfId="0" applyFont="1" applyBorder="1" applyAlignment="1">
      <alignment vertical="center"/>
    </xf>
    <xf numFmtId="0" fontId="9" fillId="0" borderId="40" xfId="0" applyFont="1" applyBorder="1" applyAlignment="1">
      <alignment vertical="center"/>
    </xf>
    <xf numFmtId="0" fontId="9" fillId="0" borderId="18" xfId="0" applyFont="1" applyBorder="1" applyAlignment="1">
      <alignment vertical="center"/>
    </xf>
    <xf numFmtId="0" fontId="9" fillId="0" borderId="41" xfId="0" applyFont="1" applyBorder="1" applyAlignment="1">
      <alignment vertical="center"/>
    </xf>
    <xf numFmtId="49" fontId="9" fillId="0" borderId="50" xfId="0" applyNumberFormat="1" applyFont="1" applyBorder="1" applyAlignment="1">
      <alignment vertical="center"/>
    </xf>
    <xf numFmtId="49" fontId="9" fillId="0" borderId="51" xfId="0" applyNumberFormat="1" applyFont="1" applyBorder="1" applyAlignment="1">
      <alignment vertical="center"/>
    </xf>
    <xf numFmtId="49" fontId="9" fillId="0" borderId="52" xfId="0" applyNumberFormat="1" applyFont="1" applyBorder="1" applyAlignment="1">
      <alignment vertical="center"/>
    </xf>
    <xf numFmtId="0" fontId="9" fillId="35" borderId="59" xfId="0" applyFont="1" applyFill="1" applyBorder="1" applyAlignment="1">
      <alignment vertical="center"/>
    </xf>
    <xf numFmtId="0" fontId="9" fillId="35" borderId="60" xfId="0" applyFont="1" applyFill="1" applyBorder="1" applyAlignment="1">
      <alignment vertical="center"/>
    </xf>
    <xf numFmtId="0" fontId="9" fillId="35" borderId="76" xfId="0" applyFont="1" applyFill="1" applyBorder="1" applyAlignment="1">
      <alignment vertical="center"/>
    </xf>
    <xf numFmtId="0" fontId="12" fillId="0" borderId="23" xfId="0" applyFont="1" applyBorder="1" applyAlignment="1">
      <alignment horizontal="center" vertical="center" shrinkToFit="1"/>
    </xf>
    <xf numFmtId="0" fontId="12" fillId="0" borderId="38" xfId="0" applyFont="1" applyBorder="1" applyAlignment="1">
      <alignment horizontal="center" vertical="center" shrinkToFit="1"/>
    </xf>
    <xf numFmtId="0" fontId="9" fillId="0" borderId="87" xfId="0" applyFont="1" applyBorder="1" applyAlignment="1">
      <alignment horizontal="left" vertical="center"/>
    </xf>
    <xf numFmtId="0" fontId="9" fillId="0" borderId="88" xfId="0" applyFont="1" applyBorder="1" applyAlignment="1">
      <alignment horizontal="left" vertical="center"/>
    </xf>
    <xf numFmtId="0" fontId="9" fillId="0" borderId="89" xfId="0" applyFont="1" applyBorder="1" applyAlignment="1">
      <alignment horizontal="left"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5" fillId="0" borderId="89" xfId="0" applyFont="1" applyBorder="1" applyAlignment="1">
      <alignment horizontal="center"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60" xfId="0" applyFont="1" applyBorder="1" applyAlignment="1">
      <alignment horizontal="left" vertical="center"/>
    </xf>
    <xf numFmtId="0" fontId="5" fillId="0" borderId="76" xfId="0" applyFont="1" applyBorder="1" applyAlignment="1">
      <alignment horizontal="left" vertical="center"/>
    </xf>
    <xf numFmtId="0" fontId="5" fillId="0" borderId="21"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87" xfId="0" applyFont="1" applyBorder="1" applyAlignment="1">
      <alignment horizontal="center" vertical="center"/>
    </xf>
    <xf numFmtId="0" fontId="5" fillId="0" borderId="31" xfId="0" applyFont="1" applyBorder="1" applyAlignment="1">
      <alignment horizontal="center" vertical="center"/>
    </xf>
    <xf numFmtId="0" fontId="5" fillId="0" borderId="92" xfId="0" applyFont="1" applyBorder="1" applyAlignment="1">
      <alignment horizontal="center" vertical="center"/>
    </xf>
    <xf numFmtId="0" fontId="5" fillId="0" borderId="88" xfId="0" applyFont="1" applyBorder="1" applyAlignment="1">
      <alignment horizontal="center" vertical="center"/>
    </xf>
    <xf numFmtId="0" fontId="5" fillId="33" borderId="21" xfId="0" applyFont="1" applyFill="1" applyBorder="1" applyAlignment="1">
      <alignment horizontal="center" vertic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142875</xdr:colOff>
      <xdr:row>16</xdr:row>
      <xdr:rowOff>209550</xdr:rowOff>
    </xdr:from>
    <xdr:to>
      <xdr:col>32</xdr:col>
      <xdr:colOff>85725</xdr:colOff>
      <xdr:row>20</xdr:row>
      <xdr:rowOff>28575</xdr:rowOff>
    </xdr:to>
    <xdr:sp>
      <xdr:nvSpPr>
        <xdr:cNvPr id="1" name="Rectangle 20"/>
        <xdr:cNvSpPr>
          <a:spLocks/>
        </xdr:cNvSpPr>
      </xdr:nvSpPr>
      <xdr:spPr>
        <a:xfrm>
          <a:off x="6524625" y="3867150"/>
          <a:ext cx="857250" cy="84772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28</xdr:col>
      <xdr:colOff>190500</xdr:colOff>
      <xdr:row>21</xdr:row>
      <xdr:rowOff>209550</xdr:rowOff>
    </xdr:from>
    <xdr:to>
      <xdr:col>32</xdr:col>
      <xdr:colOff>57150</xdr:colOff>
      <xdr:row>25</xdr:row>
      <xdr:rowOff>0</xdr:rowOff>
    </xdr:to>
    <xdr:sp>
      <xdr:nvSpPr>
        <xdr:cNvPr id="2" name="Oval 18"/>
        <xdr:cNvSpPr>
          <a:spLocks/>
        </xdr:cNvSpPr>
      </xdr:nvSpPr>
      <xdr:spPr>
        <a:xfrm>
          <a:off x="6572250" y="5153025"/>
          <a:ext cx="781050" cy="819150"/>
        </a:xfrm>
        <a:prstGeom prst="ellipse">
          <a:avLst/>
        </a:prstGeom>
        <a:solidFill>
          <a:srgbClr val="FFFFFF"/>
        </a:solidFill>
        <a:ln w="9525" cmpd="sng">
          <a:solidFill>
            <a:srgbClr val="000000"/>
          </a:solidFill>
          <a:prstDash val="sysDash"/>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11</xdr:row>
      <xdr:rowOff>123825</xdr:rowOff>
    </xdr:from>
    <xdr:to>
      <xdr:col>31</xdr:col>
      <xdr:colOff>123825</xdr:colOff>
      <xdr:row>13</xdr:row>
      <xdr:rowOff>152400</xdr:rowOff>
    </xdr:to>
    <xdr:sp>
      <xdr:nvSpPr>
        <xdr:cNvPr id="3" name="Oval 22"/>
        <xdr:cNvSpPr>
          <a:spLocks/>
        </xdr:cNvSpPr>
      </xdr:nvSpPr>
      <xdr:spPr>
        <a:xfrm>
          <a:off x="6686550" y="2495550"/>
          <a:ext cx="504825" cy="542925"/>
        </a:xfrm>
        <a:prstGeom prst="ellipse">
          <a:avLst/>
        </a:prstGeom>
        <a:solidFill>
          <a:srgbClr val="FFFFFF"/>
        </a:solidFill>
        <a:ln w="9525" cmpd="sng">
          <a:solidFill>
            <a:srgbClr val="000000"/>
          </a:solidFill>
          <a:prstDash val="sysDash"/>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16</xdr:row>
      <xdr:rowOff>209550</xdr:rowOff>
    </xdr:from>
    <xdr:to>
      <xdr:col>32</xdr:col>
      <xdr:colOff>85725</xdr:colOff>
      <xdr:row>20</xdr:row>
      <xdr:rowOff>28575</xdr:rowOff>
    </xdr:to>
    <xdr:sp>
      <xdr:nvSpPr>
        <xdr:cNvPr id="4" name="Rectangle 24"/>
        <xdr:cNvSpPr>
          <a:spLocks/>
        </xdr:cNvSpPr>
      </xdr:nvSpPr>
      <xdr:spPr>
        <a:xfrm>
          <a:off x="6524625" y="3867150"/>
          <a:ext cx="857250" cy="84772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28</xdr:col>
      <xdr:colOff>190500</xdr:colOff>
      <xdr:row>21</xdr:row>
      <xdr:rowOff>209550</xdr:rowOff>
    </xdr:from>
    <xdr:to>
      <xdr:col>32</xdr:col>
      <xdr:colOff>57150</xdr:colOff>
      <xdr:row>25</xdr:row>
      <xdr:rowOff>0</xdr:rowOff>
    </xdr:to>
    <xdr:sp>
      <xdr:nvSpPr>
        <xdr:cNvPr id="5" name="Oval 25"/>
        <xdr:cNvSpPr>
          <a:spLocks/>
        </xdr:cNvSpPr>
      </xdr:nvSpPr>
      <xdr:spPr>
        <a:xfrm>
          <a:off x="6572250" y="5153025"/>
          <a:ext cx="781050" cy="819150"/>
        </a:xfrm>
        <a:prstGeom prst="ellipse">
          <a:avLst/>
        </a:prstGeom>
        <a:solidFill>
          <a:srgbClr val="FFFFFF"/>
        </a:solidFill>
        <a:ln w="9525" cmpd="sng">
          <a:solidFill>
            <a:srgbClr val="000000"/>
          </a:solidFill>
          <a:prstDash val="sysDash"/>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11</xdr:row>
      <xdr:rowOff>123825</xdr:rowOff>
    </xdr:from>
    <xdr:to>
      <xdr:col>31</xdr:col>
      <xdr:colOff>123825</xdr:colOff>
      <xdr:row>13</xdr:row>
      <xdr:rowOff>152400</xdr:rowOff>
    </xdr:to>
    <xdr:sp>
      <xdr:nvSpPr>
        <xdr:cNvPr id="6" name="Oval 26"/>
        <xdr:cNvSpPr>
          <a:spLocks/>
        </xdr:cNvSpPr>
      </xdr:nvSpPr>
      <xdr:spPr>
        <a:xfrm>
          <a:off x="6686550" y="2495550"/>
          <a:ext cx="504825" cy="542925"/>
        </a:xfrm>
        <a:prstGeom prst="ellipse">
          <a:avLst/>
        </a:prstGeom>
        <a:solidFill>
          <a:srgbClr val="FFFFFF"/>
        </a:solidFill>
        <a:ln w="9525" cmpd="sng">
          <a:solidFill>
            <a:srgbClr val="000000"/>
          </a:solidFill>
          <a:prstDash val="sysDash"/>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4</xdr:row>
      <xdr:rowOff>257175</xdr:rowOff>
    </xdr:from>
    <xdr:to>
      <xdr:col>8</xdr:col>
      <xdr:colOff>38100</xdr:colOff>
      <xdr:row>7</xdr:row>
      <xdr:rowOff>133350</xdr:rowOff>
    </xdr:to>
    <xdr:sp>
      <xdr:nvSpPr>
        <xdr:cNvPr id="7" name="楕円 1"/>
        <xdr:cNvSpPr>
          <a:spLocks/>
        </xdr:cNvSpPr>
      </xdr:nvSpPr>
      <xdr:spPr>
        <a:xfrm>
          <a:off x="1266825" y="1076325"/>
          <a:ext cx="581025" cy="4762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1285875</xdr:colOff>
      <xdr:row>0</xdr:row>
      <xdr:rowOff>9525</xdr:rowOff>
    </xdr:from>
    <xdr:to>
      <xdr:col>39</xdr:col>
      <xdr:colOff>1076325</xdr:colOff>
      <xdr:row>5</xdr:row>
      <xdr:rowOff>38100</xdr:rowOff>
    </xdr:to>
    <xdr:sp>
      <xdr:nvSpPr>
        <xdr:cNvPr id="8" name="正方形/長方形 2"/>
        <xdr:cNvSpPr>
          <a:spLocks/>
        </xdr:cNvSpPr>
      </xdr:nvSpPr>
      <xdr:spPr>
        <a:xfrm>
          <a:off x="9267825" y="9525"/>
          <a:ext cx="5572125" cy="1104900"/>
        </a:xfrm>
        <a:prstGeom prst="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請求・領収について委任する場合は</a:t>
          </a:r>
          <a:r>
            <a:rPr lang="en-US" cap="none" sz="1200" b="0" i="0" u="none" baseline="0">
              <a:solidFill>
                <a:srgbClr val="000000"/>
              </a:solidFill>
            </a:rPr>
            <a:t>
</a:t>
          </a:r>
          <a:r>
            <a:rPr lang="en-US" cap="none" sz="1200" b="0" i="0" u="none" baseline="0">
              <a:solidFill>
                <a:srgbClr val="FF0000"/>
              </a:solidFill>
              <a:latin typeface="ＭＳ Ｐゴシック"/>
              <a:ea typeface="ＭＳ Ｐゴシック"/>
              <a:cs typeface="ＭＳ Ｐゴシック"/>
            </a:rPr>
            <a:t>・委任者（申請者）</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・受任者（補助金が入金される口座の名義人）</a:t>
          </a:r>
          <a:r>
            <a:rPr lang="en-US" cap="none" sz="1200" b="0" i="0" u="none" baseline="0">
              <a:solidFill>
                <a:srgbClr val="FF0000"/>
              </a:solidFill>
            </a:rPr>
            <a:t>
</a:t>
          </a:r>
          <a:r>
            <a:rPr lang="en-US" cap="none" sz="1200" b="0" i="0" u="none" baseline="0">
              <a:solidFill>
                <a:srgbClr val="000000"/>
              </a:solidFill>
              <a:latin typeface="ＭＳ Ｐゴシック"/>
              <a:ea typeface="ＭＳ Ｐゴシック"/>
              <a:cs typeface="ＭＳ Ｐゴシック"/>
            </a:rPr>
            <a:t>それぞれご提出ください。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29</xdr:row>
      <xdr:rowOff>228600</xdr:rowOff>
    </xdr:from>
    <xdr:to>
      <xdr:col>15</xdr:col>
      <xdr:colOff>209550</xdr:colOff>
      <xdr:row>31</xdr:row>
      <xdr:rowOff>47625</xdr:rowOff>
    </xdr:to>
    <xdr:sp>
      <xdr:nvSpPr>
        <xdr:cNvPr id="1" name="Oval 4"/>
        <xdr:cNvSpPr>
          <a:spLocks/>
        </xdr:cNvSpPr>
      </xdr:nvSpPr>
      <xdr:spPr>
        <a:xfrm>
          <a:off x="3114675" y="7181850"/>
          <a:ext cx="504825" cy="2476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銀行ｵ</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142875</xdr:colOff>
      <xdr:row>16</xdr:row>
      <xdr:rowOff>209550</xdr:rowOff>
    </xdr:from>
    <xdr:to>
      <xdr:col>32</xdr:col>
      <xdr:colOff>85725</xdr:colOff>
      <xdr:row>20</xdr:row>
      <xdr:rowOff>28575</xdr:rowOff>
    </xdr:to>
    <xdr:sp>
      <xdr:nvSpPr>
        <xdr:cNvPr id="2" name="Rectangle 1"/>
        <xdr:cNvSpPr>
          <a:spLocks/>
        </xdr:cNvSpPr>
      </xdr:nvSpPr>
      <xdr:spPr>
        <a:xfrm>
          <a:off x="6524625" y="3819525"/>
          <a:ext cx="857250" cy="847725"/>
        </a:xfrm>
        <a:prstGeom prst="rect">
          <a:avLst/>
        </a:prstGeom>
        <a:solidFill>
          <a:srgbClr val="FFFFFF"/>
        </a:solidFill>
        <a:ln w="9525" cmpd="sng">
          <a:solidFill>
            <a:srgbClr val="000000"/>
          </a:solidFill>
          <a:headEnd type="none"/>
          <a:tailEnd type="none"/>
        </a:ln>
      </xdr:spPr>
      <xdr:txBody>
        <a:bodyPr vertOverflow="clip" wrap="square" lIns="36576" tIns="0" rIns="36576" bIns="0" anchor="dist" vert="wordArtVertRtl"/>
        <a:p>
          <a:pPr algn="ctr">
            <a:defRPr/>
          </a:pPr>
          <a:r>
            <a:rPr lang="en-US" cap="none" sz="1300" b="1" i="0" u="none" baseline="0">
              <a:solidFill>
                <a:srgbClr val="000000"/>
              </a:solidFill>
            </a:rPr>
            <a:t>株式会社四日市商事諏訪支店之印</a:t>
          </a:r>
        </a:p>
      </xdr:txBody>
    </xdr:sp>
    <xdr:clientData/>
  </xdr:twoCellAnchor>
  <xdr:twoCellAnchor>
    <xdr:from>
      <xdr:col>28</xdr:col>
      <xdr:colOff>190500</xdr:colOff>
      <xdr:row>21</xdr:row>
      <xdr:rowOff>209550</xdr:rowOff>
    </xdr:from>
    <xdr:to>
      <xdr:col>32</xdr:col>
      <xdr:colOff>57150</xdr:colOff>
      <xdr:row>25</xdr:row>
      <xdr:rowOff>0</xdr:rowOff>
    </xdr:to>
    <xdr:sp>
      <xdr:nvSpPr>
        <xdr:cNvPr id="3" name="Oval 2"/>
        <xdr:cNvSpPr>
          <a:spLocks/>
        </xdr:cNvSpPr>
      </xdr:nvSpPr>
      <xdr:spPr>
        <a:xfrm>
          <a:off x="6572250" y="5105400"/>
          <a:ext cx="781050" cy="81915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dist">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11</xdr:row>
      <xdr:rowOff>123825</xdr:rowOff>
    </xdr:from>
    <xdr:to>
      <xdr:col>31</xdr:col>
      <xdr:colOff>123825</xdr:colOff>
      <xdr:row>13</xdr:row>
      <xdr:rowOff>152400</xdr:rowOff>
    </xdr:to>
    <xdr:sp>
      <xdr:nvSpPr>
        <xdr:cNvPr id="4" name="Oval 3"/>
        <xdr:cNvSpPr>
          <a:spLocks/>
        </xdr:cNvSpPr>
      </xdr:nvSpPr>
      <xdr:spPr>
        <a:xfrm>
          <a:off x="6686550" y="2447925"/>
          <a:ext cx="504825" cy="542925"/>
        </a:xfrm>
        <a:prstGeom prst="ellipse">
          <a:avLst/>
        </a:prstGeom>
        <a:solidFill>
          <a:srgbClr val="FFFFFF"/>
        </a:solidFill>
        <a:ln w="9525" cmpd="sng">
          <a:solidFill>
            <a:srgbClr val="000000"/>
          </a:solidFill>
          <a:prstDash val="sysDash"/>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29</xdr:row>
      <xdr:rowOff>228600</xdr:rowOff>
    </xdr:from>
    <xdr:to>
      <xdr:col>25</xdr:col>
      <xdr:colOff>161925</xdr:colOff>
      <xdr:row>31</xdr:row>
      <xdr:rowOff>66675</xdr:rowOff>
    </xdr:to>
    <xdr:sp>
      <xdr:nvSpPr>
        <xdr:cNvPr id="5" name="Oval 6"/>
        <xdr:cNvSpPr>
          <a:spLocks/>
        </xdr:cNvSpPr>
      </xdr:nvSpPr>
      <xdr:spPr>
        <a:xfrm>
          <a:off x="5572125" y="7181850"/>
          <a:ext cx="285750" cy="2667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店</a:t>
          </a:r>
        </a:p>
      </xdr:txBody>
    </xdr:sp>
    <xdr:clientData/>
  </xdr:twoCellAnchor>
  <xdr:twoCellAnchor>
    <xdr:from>
      <xdr:col>13</xdr:col>
      <xdr:colOff>133350</xdr:colOff>
      <xdr:row>32</xdr:row>
      <xdr:rowOff>0</xdr:rowOff>
    </xdr:from>
    <xdr:to>
      <xdr:col>16</xdr:col>
      <xdr:colOff>95250</xdr:colOff>
      <xdr:row>33</xdr:row>
      <xdr:rowOff>47625</xdr:rowOff>
    </xdr:to>
    <xdr:sp>
      <xdr:nvSpPr>
        <xdr:cNvPr id="6" name="Oval 7"/>
        <xdr:cNvSpPr>
          <a:spLocks/>
        </xdr:cNvSpPr>
      </xdr:nvSpPr>
      <xdr:spPr>
        <a:xfrm>
          <a:off x="3086100" y="7553325"/>
          <a:ext cx="647700" cy="3048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当座</a:t>
          </a:r>
        </a:p>
      </xdr:txBody>
    </xdr:sp>
    <xdr:clientData/>
  </xdr:twoCellAnchor>
  <xdr:oneCellAnchor>
    <xdr:from>
      <xdr:col>11</xdr:col>
      <xdr:colOff>161925</xdr:colOff>
      <xdr:row>19</xdr:row>
      <xdr:rowOff>57150</xdr:rowOff>
    </xdr:from>
    <xdr:ext cx="2457450" cy="838200"/>
    <xdr:sp>
      <xdr:nvSpPr>
        <xdr:cNvPr id="7" name="AutoShape 8"/>
        <xdr:cNvSpPr>
          <a:spLocks/>
        </xdr:cNvSpPr>
      </xdr:nvSpPr>
      <xdr:spPr>
        <a:xfrm>
          <a:off x="2657475" y="4438650"/>
          <a:ext cx="2457450" cy="838200"/>
        </a:xfrm>
        <a:prstGeom prst="wedgeEllipseCallout">
          <a:avLst>
            <a:gd name="adj1" fmla="val -29458"/>
            <a:gd name="adj2" fmla="val 81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「職名（肩書き）」と「代表者名」の間は、１文字分の空白を入れてください。</a:t>
          </a:r>
        </a:p>
      </xdr:txBody>
    </xdr:sp>
    <xdr:clientData/>
  </xdr:oneCellAnchor>
  <xdr:oneCellAnchor>
    <xdr:from>
      <xdr:col>12</xdr:col>
      <xdr:colOff>19050</xdr:colOff>
      <xdr:row>40</xdr:row>
      <xdr:rowOff>142875</xdr:rowOff>
    </xdr:from>
    <xdr:ext cx="2819400" cy="552450"/>
    <xdr:sp>
      <xdr:nvSpPr>
        <xdr:cNvPr id="8" name="AutoShape 9"/>
        <xdr:cNvSpPr>
          <a:spLocks/>
        </xdr:cNvSpPr>
      </xdr:nvSpPr>
      <xdr:spPr>
        <a:xfrm>
          <a:off x="2743200" y="9448800"/>
          <a:ext cx="2819400" cy="552450"/>
        </a:xfrm>
        <a:prstGeom prst="wedgeEllipseCallout">
          <a:avLst>
            <a:gd name="adj1" fmla="val -47296"/>
            <a:gd name="adj2" fmla="val 15689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この申出書をお書きいただいた担当の方をご記入ください。</a:t>
          </a:r>
        </a:p>
      </xdr:txBody>
    </xdr:sp>
    <xdr:clientData/>
  </xdr:oneCellAnchor>
  <xdr:oneCellAnchor>
    <xdr:from>
      <xdr:col>29</xdr:col>
      <xdr:colOff>57150</xdr:colOff>
      <xdr:row>21</xdr:row>
      <xdr:rowOff>104775</xdr:rowOff>
    </xdr:from>
    <xdr:ext cx="533400" cy="638175"/>
    <xdr:sp>
      <xdr:nvSpPr>
        <xdr:cNvPr id="9" name="Rectangle 10"/>
        <xdr:cNvSpPr>
          <a:spLocks/>
        </xdr:cNvSpPr>
      </xdr:nvSpPr>
      <xdr:spPr>
        <a:xfrm>
          <a:off x="6667500" y="5000625"/>
          <a:ext cx="533400" cy="638175"/>
        </a:xfrm>
        <a:prstGeom prst="rect">
          <a:avLst/>
        </a:prstGeom>
        <a:noFill/>
        <a:ln w="9525" cmpd="sng">
          <a:noFill/>
        </a:ln>
      </xdr:spPr>
      <xdr:txBody>
        <a:bodyPr vertOverflow="clip" wrap="square" lIns="64008" tIns="41148" rIns="0" bIns="0">
          <a:spAutoFit/>
        </a:bodyPr>
        <a:p>
          <a:pPr algn="l">
            <a:defRPr/>
          </a:pPr>
          <a:r>
            <a:rPr lang="en-US" cap="none" sz="3600" b="1" i="0" u="none" baseline="0">
              <a:solidFill>
                <a:srgbClr val="000000"/>
              </a:solidFill>
            </a:rPr>
            <a:t>四</a:t>
          </a:r>
        </a:p>
      </xdr:txBody>
    </xdr:sp>
    <xdr:clientData/>
  </xdr:oneCellAnchor>
  <xdr:oneCellAnchor>
    <xdr:from>
      <xdr:col>29</xdr:col>
      <xdr:colOff>104775</xdr:colOff>
      <xdr:row>23</xdr:row>
      <xdr:rowOff>123825</xdr:rowOff>
    </xdr:from>
    <xdr:ext cx="419100" cy="495300"/>
    <xdr:sp>
      <xdr:nvSpPr>
        <xdr:cNvPr id="10" name="Rectangle 11"/>
        <xdr:cNvSpPr>
          <a:spLocks/>
        </xdr:cNvSpPr>
      </xdr:nvSpPr>
      <xdr:spPr>
        <a:xfrm>
          <a:off x="6715125" y="5534025"/>
          <a:ext cx="419100" cy="495300"/>
        </a:xfrm>
        <a:prstGeom prst="rect">
          <a:avLst/>
        </a:prstGeom>
        <a:noFill/>
        <a:ln w="9525" cmpd="sng">
          <a:noFill/>
        </a:ln>
      </xdr:spPr>
      <xdr:txBody>
        <a:bodyPr vertOverflow="clip" wrap="square" lIns="45720" tIns="32004" rIns="0" bIns="0">
          <a:spAutoFit/>
        </a:bodyPr>
        <a:p>
          <a:pPr algn="l">
            <a:defRPr/>
          </a:pPr>
          <a:r>
            <a:rPr lang="en-US" cap="none" sz="2800" b="1" i="0" u="none" baseline="0">
              <a:solidFill>
                <a:srgbClr val="000000"/>
              </a:solidFill>
            </a:rPr>
            <a:t>市</a:t>
          </a:r>
        </a:p>
      </xdr:txBody>
    </xdr:sp>
    <xdr:clientData/>
  </xdr:oneCellAnchor>
  <xdr:oneCellAnchor>
    <xdr:from>
      <xdr:col>29</xdr:col>
      <xdr:colOff>133350</xdr:colOff>
      <xdr:row>22</xdr:row>
      <xdr:rowOff>152400</xdr:rowOff>
    </xdr:from>
    <xdr:ext cx="390525" cy="466725"/>
    <xdr:sp>
      <xdr:nvSpPr>
        <xdr:cNvPr id="11" name="Rectangle 13"/>
        <xdr:cNvSpPr>
          <a:spLocks/>
        </xdr:cNvSpPr>
      </xdr:nvSpPr>
      <xdr:spPr>
        <a:xfrm>
          <a:off x="6743700" y="5305425"/>
          <a:ext cx="390525" cy="466725"/>
        </a:xfrm>
        <a:prstGeom prst="rect">
          <a:avLst/>
        </a:prstGeom>
        <a:noFill/>
        <a:ln w="9525" cmpd="sng">
          <a:noFill/>
        </a:ln>
      </xdr:spPr>
      <xdr:txBody>
        <a:bodyPr vertOverflow="clip" wrap="square" lIns="45720" tIns="32004" rIns="0" bIns="0">
          <a:spAutoFit/>
        </a:bodyPr>
        <a:p>
          <a:pPr algn="l">
            <a:defRPr/>
          </a:pPr>
          <a:r>
            <a:rPr lang="en-US" cap="none" sz="2600" b="1" i="0" u="none" baseline="0">
              <a:solidFill>
                <a:srgbClr val="000000"/>
              </a:solidFill>
            </a:rPr>
            <a:t>日</a:t>
          </a:r>
        </a:p>
      </xdr:txBody>
    </xdr:sp>
    <xdr:clientData/>
  </xdr:oneCellAnchor>
  <xdr:twoCellAnchor>
    <xdr:from>
      <xdr:col>5</xdr:col>
      <xdr:colOff>161925</xdr:colOff>
      <xdr:row>6</xdr:row>
      <xdr:rowOff>0</xdr:rowOff>
    </xdr:from>
    <xdr:to>
      <xdr:col>9</xdr:col>
      <xdr:colOff>0</xdr:colOff>
      <xdr:row>7</xdr:row>
      <xdr:rowOff>47625</xdr:rowOff>
    </xdr:to>
    <xdr:sp>
      <xdr:nvSpPr>
        <xdr:cNvPr id="12" name="Oval 14"/>
        <xdr:cNvSpPr>
          <a:spLocks/>
        </xdr:cNvSpPr>
      </xdr:nvSpPr>
      <xdr:spPr>
        <a:xfrm>
          <a:off x="1285875" y="1114425"/>
          <a:ext cx="752475" cy="3048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登録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W55"/>
  <sheetViews>
    <sheetView tabSelected="1" view="pageBreakPreview" zoomScale="85" zoomScaleNormal="70" zoomScaleSheetLayoutView="85" zoomScalePageLayoutView="0" workbookViewId="0" topLeftCell="A1">
      <selection activeCell="AK11" sqref="AK11"/>
    </sheetView>
  </sheetViews>
  <sheetFormatPr defaultColWidth="3.00390625" defaultRowHeight="22.5" customHeight="1"/>
  <cols>
    <col min="1" max="1" width="2.75390625" style="5" customWidth="1"/>
    <col min="2" max="35" width="3.00390625" style="5" customWidth="1"/>
    <col min="36" max="36" width="19.625" style="5" bestFit="1" customWidth="1"/>
    <col min="37" max="40" width="18.75390625" style="5" customWidth="1"/>
    <col min="41" max="16384" width="3.00390625" style="5" customWidth="1"/>
  </cols>
  <sheetData>
    <row r="1" spans="1:34" s="1" customFormat="1" ht="29.25">
      <c r="A1" s="189" t="s">
        <v>21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1"/>
    </row>
    <row r="2" spans="1:34" ht="8.25" customHeight="1" thickBo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4"/>
    </row>
    <row r="3" spans="1:34" s="12" customFormat="1" ht="20.25" customHeight="1" thickBot="1">
      <c r="A3" s="6"/>
      <c r="B3" s="199" t="s">
        <v>111</v>
      </c>
      <c r="C3" s="199"/>
      <c r="D3" s="199"/>
      <c r="E3" s="199"/>
      <c r="F3" s="199"/>
      <c r="G3" s="199"/>
      <c r="H3" s="199"/>
      <c r="I3" s="3"/>
      <c r="J3" s="3"/>
      <c r="K3" s="3"/>
      <c r="L3" s="3"/>
      <c r="M3" s="3"/>
      <c r="N3" s="7"/>
      <c r="O3" s="7"/>
      <c r="P3" s="7"/>
      <c r="Q3" s="7"/>
      <c r="R3" s="7"/>
      <c r="S3" s="7"/>
      <c r="T3" s="90" t="s">
        <v>26</v>
      </c>
      <c r="U3" s="91"/>
      <c r="V3" s="92"/>
      <c r="W3" s="9"/>
      <c r="X3" s="9"/>
      <c r="Y3" s="91"/>
      <c r="Z3" s="91"/>
      <c r="AA3" s="9" t="s">
        <v>25</v>
      </c>
      <c r="AB3" s="91"/>
      <c r="AC3" s="91"/>
      <c r="AD3" s="9" t="s">
        <v>24</v>
      </c>
      <c r="AE3" s="91"/>
      <c r="AF3" s="91"/>
      <c r="AG3" s="10" t="s">
        <v>23</v>
      </c>
      <c r="AH3" s="11"/>
    </row>
    <row r="4" spans="1:34" ht="6.75" customHeight="1" thickBot="1">
      <c r="A4" s="2"/>
      <c r="B4" s="199"/>
      <c r="C4" s="199"/>
      <c r="D4" s="199"/>
      <c r="E4" s="199"/>
      <c r="F4" s="199"/>
      <c r="G4" s="199"/>
      <c r="H4" s="199"/>
      <c r="I4" s="3"/>
      <c r="J4" s="3"/>
      <c r="K4" s="3"/>
      <c r="L4" s="3"/>
      <c r="M4" s="3"/>
      <c r="N4" s="3"/>
      <c r="O4" s="3"/>
      <c r="P4" s="3"/>
      <c r="Q4" s="3"/>
      <c r="R4" s="3"/>
      <c r="S4" s="3"/>
      <c r="T4" s="3"/>
      <c r="U4" s="3"/>
      <c r="V4" s="3"/>
      <c r="W4" s="3"/>
      <c r="X4" s="3"/>
      <c r="Y4" s="3"/>
      <c r="Z4" s="3"/>
      <c r="AA4" s="3"/>
      <c r="AB4" s="3"/>
      <c r="AC4" s="3"/>
      <c r="AD4" s="3"/>
      <c r="AE4" s="3"/>
      <c r="AF4" s="3"/>
      <c r="AG4" s="3"/>
      <c r="AH4" s="4"/>
    </row>
    <row r="5" spans="1:34" ht="20.25" customHeight="1" thickBot="1">
      <c r="A5" s="2"/>
      <c r="B5" s="199"/>
      <c r="C5" s="199"/>
      <c r="D5" s="199"/>
      <c r="E5" s="199"/>
      <c r="F5" s="199"/>
      <c r="G5" s="199"/>
      <c r="H5" s="199"/>
      <c r="I5" s="3"/>
      <c r="J5" s="3"/>
      <c r="K5" s="3"/>
      <c r="L5" s="3"/>
      <c r="M5" s="3"/>
      <c r="N5" s="3"/>
      <c r="O5" s="3"/>
      <c r="P5" s="3"/>
      <c r="Q5" s="3"/>
      <c r="R5" s="3"/>
      <c r="S5" s="3"/>
      <c r="T5" s="93" t="s">
        <v>27</v>
      </c>
      <c r="U5" s="94"/>
      <c r="V5" s="95"/>
      <c r="W5" s="9"/>
      <c r="X5" s="9"/>
      <c r="Y5" s="91"/>
      <c r="Z5" s="91"/>
      <c r="AA5" s="9" t="s">
        <v>25</v>
      </c>
      <c r="AB5" s="91"/>
      <c r="AC5" s="91"/>
      <c r="AD5" s="9" t="s">
        <v>24</v>
      </c>
      <c r="AE5" s="91"/>
      <c r="AF5" s="91"/>
      <c r="AG5" s="10" t="s">
        <v>23</v>
      </c>
      <c r="AH5" s="4"/>
    </row>
    <row r="6" spans="1:34" ht="6.75" customHeight="1" thickBot="1">
      <c r="A6" s="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4"/>
    </row>
    <row r="7" spans="1:37" ht="20.25" customHeight="1" thickBot="1">
      <c r="A7" s="2"/>
      <c r="B7" s="3"/>
      <c r="C7" s="90" t="s">
        <v>0</v>
      </c>
      <c r="D7" s="91"/>
      <c r="E7" s="92"/>
      <c r="F7" s="13"/>
      <c r="G7" s="9" t="s">
        <v>1</v>
      </c>
      <c r="H7" s="9"/>
      <c r="I7" s="9"/>
      <c r="J7" s="9"/>
      <c r="K7" s="9" t="s">
        <v>2</v>
      </c>
      <c r="L7" s="9"/>
      <c r="M7" s="9"/>
      <c r="N7" s="9"/>
      <c r="O7" s="9" t="s">
        <v>3</v>
      </c>
      <c r="P7" s="9"/>
      <c r="Q7" s="10"/>
      <c r="R7" s="3"/>
      <c r="S7" s="3"/>
      <c r="T7" s="96" t="s">
        <v>22</v>
      </c>
      <c r="U7" s="96"/>
      <c r="V7" s="96"/>
      <c r="W7" s="97"/>
      <c r="X7" s="14"/>
      <c r="Y7" s="15"/>
      <c r="Z7" s="15"/>
      <c r="AA7" s="15"/>
      <c r="AB7" s="15"/>
      <c r="AC7" s="15"/>
      <c r="AD7" s="15"/>
      <c r="AE7" s="15"/>
      <c r="AF7" s="15"/>
      <c r="AG7" s="16"/>
      <c r="AH7" s="4"/>
      <c r="AK7" s="5" t="s">
        <v>140</v>
      </c>
    </row>
    <row r="8" spans="1:34" ht="14.25" thickBot="1">
      <c r="A8" s="2"/>
      <c r="B8" s="3"/>
      <c r="C8" s="3"/>
      <c r="D8" s="3"/>
      <c r="E8" s="3"/>
      <c r="F8" s="3"/>
      <c r="G8" s="3"/>
      <c r="H8" s="3"/>
      <c r="I8" s="3"/>
      <c r="J8" s="3"/>
      <c r="K8" s="3"/>
      <c r="L8" s="3"/>
      <c r="M8" s="3"/>
      <c r="N8" s="3"/>
      <c r="O8" s="3"/>
      <c r="P8" s="3"/>
      <c r="Q8" s="3"/>
      <c r="R8" s="3"/>
      <c r="S8" s="3"/>
      <c r="T8" s="3"/>
      <c r="U8" s="3"/>
      <c r="V8" s="3"/>
      <c r="W8" s="3"/>
      <c r="X8" s="3"/>
      <c r="Y8" s="3"/>
      <c r="Z8" s="3"/>
      <c r="AA8" s="3"/>
      <c r="AB8" s="3"/>
      <c r="AH8" s="4"/>
    </row>
    <row r="9" spans="1:40" ht="20.25" customHeight="1" thickBot="1">
      <c r="A9" s="17"/>
      <c r="B9" s="3"/>
      <c r="C9" s="98" t="s">
        <v>34</v>
      </c>
      <c r="D9" s="99"/>
      <c r="E9" s="100"/>
      <c r="F9" s="90" t="s">
        <v>46</v>
      </c>
      <c r="G9" s="185"/>
      <c r="H9" s="61" t="str">
        <f>MID($AK$9,1,1)</f>
        <v>5</v>
      </c>
      <c r="I9" s="19" t="str">
        <f>MID($AK$9,2,1)</f>
        <v>1</v>
      </c>
      <c r="J9" s="19" t="str">
        <f>MID($AK$9,3,1)</f>
        <v>0</v>
      </c>
      <c r="K9" s="8" t="s">
        <v>47</v>
      </c>
      <c r="L9" s="19" t="str">
        <f>MID($AK$9,4,1)</f>
        <v>8</v>
      </c>
      <c r="M9" s="19" t="str">
        <f>MID($AK$9,5,1)</f>
        <v>6</v>
      </c>
      <c r="N9" s="19" t="str">
        <f>MID($AK$9,6,1)</f>
        <v>0</v>
      </c>
      <c r="O9" s="62" t="str">
        <f>MID($AK$9,7,1)</f>
        <v>1</v>
      </c>
      <c r="P9" s="86"/>
      <c r="Q9" s="87"/>
      <c r="R9" s="87"/>
      <c r="S9" s="87"/>
      <c r="T9" s="87"/>
      <c r="U9" s="87"/>
      <c r="V9" s="87"/>
      <c r="W9" s="87"/>
      <c r="X9" s="87"/>
      <c r="Y9" s="87"/>
      <c r="Z9" s="87"/>
      <c r="AA9" s="88"/>
      <c r="AB9" s="3"/>
      <c r="AH9" s="4"/>
      <c r="AJ9" s="81" t="s">
        <v>134</v>
      </c>
      <c r="AK9" s="215" t="s">
        <v>135</v>
      </c>
      <c r="AL9" s="216"/>
      <c r="AM9" s="216"/>
      <c r="AN9" s="217"/>
    </row>
    <row r="10" spans="1:40" ht="20.25" customHeight="1" thickBot="1">
      <c r="A10" s="2"/>
      <c r="B10" s="3"/>
      <c r="C10" s="101"/>
      <c r="D10" s="102"/>
      <c r="E10" s="103"/>
      <c r="F10" s="98" t="s">
        <v>35</v>
      </c>
      <c r="G10" s="168"/>
      <c r="H10" s="115" t="str">
        <f>MID($AK$10,1,1)</f>
        <v>三</v>
      </c>
      <c r="I10" s="116"/>
      <c r="J10" s="173" t="str">
        <f>MID($AK$10,2,1)</f>
        <v>重</v>
      </c>
      <c r="K10" s="116"/>
      <c r="L10" s="173" t="str">
        <f>MID($AK$10,3,1)</f>
        <v>県</v>
      </c>
      <c r="M10" s="116"/>
      <c r="N10" s="173" t="str">
        <f>MID($AK$10,4,1)</f>
        <v>四</v>
      </c>
      <c r="O10" s="116"/>
      <c r="P10" s="173" t="str">
        <f>MID($AK$10,5,1)</f>
        <v>日</v>
      </c>
      <c r="Q10" s="116"/>
      <c r="R10" s="173" t="str">
        <f>MID($AK$10,6,1)</f>
        <v>市</v>
      </c>
      <c r="S10" s="116"/>
      <c r="T10" s="173" t="str">
        <f>MID($AK$10,7,1)</f>
        <v>市</v>
      </c>
      <c r="U10" s="116"/>
      <c r="V10" s="173" t="str">
        <f>MID($AK$10,8,1)</f>
        <v>諏</v>
      </c>
      <c r="W10" s="116"/>
      <c r="X10" s="173" t="str">
        <f>MID($AK$10,9,1)</f>
        <v>訪</v>
      </c>
      <c r="Y10" s="116"/>
      <c r="Z10" s="173" t="str">
        <f>MID($AK$10,10,1)</f>
        <v>町</v>
      </c>
      <c r="AA10" s="125"/>
      <c r="AB10" s="3"/>
      <c r="AC10" s="89" t="s">
        <v>36</v>
      </c>
      <c r="AD10" s="89"/>
      <c r="AE10" s="89"/>
      <c r="AF10" s="89"/>
      <c r="AG10" s="89"/>
      <c r="AH10" s="4"/>
      <c r="AJ10" s="81" t="s">
        <v>35</v>
      </c>
      <c r="AK10" s="218" t="s">
        <v>128</v>
      </c>
      <c r="AL10" s="219"/>
      <c r="AM10" s="219"/>
      <c r="AN10" s="220"/>
    </row>
    <row r="11" spans="1:36" ht="20.25" customHeight="1">
      <c r="A11" s="2"/>
      <c r="B11" s="3"/>
      <c r="C11" s="101"/>
      <c r="D11" s="102"/>
      <c r="E11" s="103"/>
      <c r="F11" s="101"/>
      <c r="G11" s="169"/>
      <c r="H11" s="113" t="str">
        <f>MID($AK$10,11,1)</f>
        <v>１</v>
      </c>
      <c r="I11" s="114"/>
      <c r="J11" s="113" t="str">
        <f>MID($AK$10,12,1)</f>
        <v>－</v>
      </c>
      <c r="K11" s="114"/>
      <c r="L11" s="113" t="str">
        <f>MID($AK$10,13,1)</f>
        <v>５</v>
      </c>
      <c r="M11" s="114"/>
      <c r="N11" s="113">
        <f>MID($AK$10,14,1)</f>
      </c>
      <c r="O11" s="114"/>
      <c r="P11" s="113">
        <f>MID($AK$10,15,1)</f>
      </c>
      <c r="Q11" s="114"/>
      <c r="R11" s="113">
        <f>MID($AK$10,16,1)</f>
      </c>
      <c r="S11" s="114"/>
      <c r="T11" s="113">
        <f>MID($AK$10,17,1)</f>
      </c>
      <c r="U11" s="114"/>
      <c r="V11" s="113">
        <f>MID($AK$10,18,1)</f>
      </c>
      <c r="W11" s="114"/>
      <c r="X11" s="113">
        <f>MID($AK$10,19,1)</f>
      </c>
      <c r="Y11" s="114"/>
      <c r="Z11" s="176">
        <f>MID($AK$10,20,1)</f>
      </c>
      <c r="AA11" s="177"/>
      <c r="AB11" s="3"/>
      <c r="AC11" s="22"/>
      <c r="AD11" s="23"/>
      <c r="AE11" s="23"/>
      <c r="AF11" s="23"/>
      <c r="AG11" s="24"/>
      <c r="AH11" s="4"/>
      <c r="AJ11" s="80"/>
    </row>
    <row r="12" spans="1:36" ht="20.25" customHeight="1">
      <c r="A12" s="2"/>
      <c r="B12" s="3"/>
      <c r="C12" s="101"/>
      <c r="D12" s="102"/>
      <c r="E12" s="103"/>
      <c r="F12" s="101"/>
      <c r="G12" s="169"/>
      <c r="H12" s="111">
        <f>MID($AK$10,21,1)</f>
      </c>
      <c r="I12" s="112"/>
      <c r="J12" s="111">
        <f>MID($AK$10,22,1)</f>
      </c>
      <c r="K12" s="112"/>
      <c r="L12" s="111">
        <f>MID($AK$10,23,1)</f>
      </c>
      <c r="M12" s="112"/>
      <c r="N12" s="111">
        <f>MID($AK$10,24,1)</f>
      </c>
      <c r="O12" s="112"/>
      <c r="P12" s="111">
        <f>MID($AK$10,25,1)</f>
      </c>
      <c r="Q12" s="112"/>
      <c r="R12" s="111">
        <f>MID($AK$10,26,1)</f>
      </c>
      <c r="S12" s="112"/>
      <c r="T12" s="111">
        <f>MID($AK$10,27,1)</f>
      </c>
      <c r="U12" s="112"/>
      <c r="V12" s="111">
        <f>MID($AK$10,28,1)</f>
      </c>
      <c r="W12" s="112"/>
      <c r="X12" s="111">
        <f>MID($AK$10,29,1)</f>
      </c>
      <c r="Y12" s="112"/>
      <c r="Z12" s="174">
        <f>MID($AK$10,30,1)</f>
      </c>
      <c r="AA12" s="175"/>
      <c r="AB12" s="3"/>
      <c r="AC12" s="2"/>
      <c r="AD12" s="3"/>
      <c r="AE12" s="3"/>
      <c r="AF12" s="3"/>
      <c r="AG12" s="4"/>
      <c r="AH12" s="4"/>
      <c r="AJ12" s="80"/>
    </row>
    <row r="13" spans="1:36" ht="20.25" customHeight="1" thickBot="1">
      <c r="A13" s="2"/>
      <c r="B13" s="3"/>
      <c r="C13" s="104"/>
      <c r="D13" s="105"/>
      <c r="E13" s="106"/>
      <c r="F13" s="104"/>
      <c r="G13" s="170"/>
      <c r="H13" s="107">
        <f>MID($AK$10,31,1)</f>
      </c>
      <c r="I13" s="108"/>
      <c r="J13" s="107">
        <f>MID($AK$10,32,1)</f>
      </c>
      <c r="K13" s="108"/>
      <c r="L13" s="107">
        <f>MID($AK$10,33,1)</f>
      </c>
      <c r="M13" s="108"/>
      <c r="N13" s="107">
        <f>MID($AK$10,34,1)</f>
      </c>
      <c r="O13" s="108"/>
      <c r="P13" s="107">
        <f>MID($AK$10,35,1)</f>
      </c>
      <c r="Q13" s="108"/>
      <c r="R13" s="107">
        <f>MID($AK$10,36,1)</f>
      </c>
      <c r="S13" s="108"/>
      <c r="T13" s="107">
        <f>MID($AK$10,37,1)</f>
      </c>
      <c r="U13" s="108"/>
      <c r="V13" s="107">
        <f>MID($AK$10,38,1)</f>
      </c>
      <c r="W13" s="108"/>
      <c r="X13" s="107">
        <f>MID($AK$10,39,1)</f>
      </c>
      <c r="Y13" s="108"/>
      <c r="Z13" s="109">
        <f>MID($AK$10,40,1)</f>
      </c>
      <c r="AA13" s="110"/>
      <c r="AB13" s="3"/>
      <c r="AC13" s="2"/>
      <c r="AD13" s="3"/>
      <c r="AE13" s="3"/>
      <c r="AF13" s="3"/>
      <c r="AG13" s="4"/>
      <c r="AH13" s="4"/>
      <c r="AJ13" s="80"/>
    </row>
    <row r="14" spans="1:36" ht="20.25" customHeight="1" thickBot="1">
      <c r="A14" s="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2"/>
      <c r="AD14" s="3"/>
      <c r="AE14" s="3"/>
      <c r="AF14" s="3"/>
      <c r="AG14" s="4"/>
      <c r="AH14" s="4"/>
      <c r="AJ14" s="80"/>
    </row>
    <row r="15" spans="1:40" ht="20.25" customHeight="1" thickBot="1">
      <c r="A15" s="2"/>
      <c r="B15" s="3"/>
      <c r="C15" s="120" t="s">
        <v>45</v>
      </c>
      <c r="D15" s="160"/>
      <c r="E15" s="161"/>
      <c r="F15" s="121" t="s">
        <v>4</v>
      </c>
      <c r="G15" s="200"/>
      <c r="H15" s="115" t="str">
        <f>MID($AK$15,1,1)</f>
        <v>四</v>
      </c>
      <c r="I15" s="116"/>
      <c r="J15" s="173" t="str">
        <f>MID($AK$15,2,1)</f>
        <v>日</v>
      </c>
      <c r="K15" s="116"/>
      <c r="L15" s="173" t="str">
        <f>MID($AK$15,3,1)</f>
        <v>市</v>
      </c>
      <c r="M15" s="116"/>
      <c r="N15" s="173" t="str">
        <f>MID($AK$15,4,1)</f>
        <v>市</v>
      </c>
      <c r="O15" s="116"/>
      <c r="P15" s="173">
        <f>MID($AK$15,5,1)</f>
      </c>
      <c r="Q15" s="116"/>
      <c r="R15" s="173">
        <f>MID($AK$15,6,1)</f>
      </c>
      <c r="S15" s="116"/>
      <c r="T15" s="173">
        <f>MID($AK$15,7,1)</f>
      </c>
      <c r="U15" s="116"/>
      <c r="V15" s="173">
        <f>MID($AK$15,8,1)</f>
      </c>
      <c r="W15" s="116"/>
      <c r="X15" s="173">
        <f>MID($AK$15,9,1)</f>
      </c>
      <c r="Y15" s="116"/>
      <c r="Z15" s="173">
        <f>MID($AK$15,10,1)</f>
      </c>
      <c r="AA15" s="125"/>
      <c r="AB15" s="2"/>
      <c r="AC15" s="192" t="s">
        <v>40</v>
      </c>
      <c r="AD15" s="193"/>
      <c r="AE15" s="193"/>
      <c r="AF15" s="193"/>
      <c r="AG15" s="194"/>
      <c r="AH15" s="4"/>
      <c r="AJ15" s="81" t="s">
        <v>116</v>
      </c>
      <c r="AK15" s="212" t="s">
        <v>129</v>
      </c>
      <c r="AL15" s="213"/>
      <c r="AM15" s="213"/>
      <c r="AN15" s="214"/>
    </row>
    <row r="16" spans="1:36" ht="20.25" customHeight="1" thickBot="1">
      <c r="A16" s="2"/>
      <c r="B16" s="3"/>
      <c r="C16" s="162"/>
      <c r="D16" s="163"/>
      <c r="E16" s="164"/>
      <c r="F16" s="111"/>
      <c r="G16" s="175"/>
      <c r="H16" s="113">
        <f>MID($AK$15,11,1)</f>
      </c>
      <c r="I16" s="114"/>
      <c r="J16" s="113">
        <f>MID($AK$15,12,1)</f>
      </c>
      <c r="K16" s="114"/>
      <c r="L16" s="113">
        <f>MID($AK$15,13,1)</f>
      </c>
      <c r="M16" s="114"/>
      <c r="N16" s="113">
        <f>MID($AK$15,14,1)</f>
      </c>
      <c r="O16" s="114"/>
      <c r="P16" s="113">
        <f>MID($AK$15,15,1)</f>
      </c>
      <c r="Q16" s="114"/>
      <c r="R16" s="113">
        <f>MID($AK$15,16,1)</f>
      </c>
      <c r="S16" s="114"/>
      <c r="T16" s="113">
        <f>MID($AK$15,17,1)</f>
      </c>
      <c r="U16" s="114"/>
      <c r="V16" s="113">
        <f>MID($AK$15,18,1)</f>
      </c>
      <c r="W16" s="114"/>
      <c r="X16" s="113">
        <f>MID($AK$15,19,1)</f>
      </c>
      <c r="Y16" s="114"/>
      <c r="Z16" s="176">
        <f>MID($AK$15,20,1)</f>
      </c>
      <c r="AA16" s="177"/>
      <c r="AB16" s="2"/>
      <c r="AC16" s="198" t="s">
        <v>37</v>
      </c>
      <c r="AD16" s="198"/>
      <c r="AE16" s="198"/>
      <c r="AF16" s="198"/>
      <c r="AG16" s="198"/>
      <c r="AH16" s="4"/>
      <c r="AJ16" s="80"/>
    </row>
    <row r="17" spans="1:36" ht="20.25" customHeight="1">
      <c r="A17" s="2"/>
      <c r="B17" s="3"/>
      <c r="C17" s="162"/>
      <c r="D17" s="163"/>
      <c r="E17" s="164"/>
      <c r="F17" s="111"/>
      <c r="G17" s="175"/>
      <c r="H17" s="111">
        <f>MID($AK$15,21,1)</f>
      </c>
      <c r="I17" s="112"/>
      <c r="J17" s="111">
        <f>MID($AK$15,22,1)</f>
      </c>
      <c r="K17" s="112"/>
      <c r="L17" s="111">
        <f>MID($AK$15,23,1)</f>
      </c>
      <c r="M17" s="112"/>
      <c r="N17" s="111">
        <f>MID($AK$15,24,1)</f>
      </c>
      <c r="O17" s="112"/>
      <c r="P17" s="111">
        <f>MID($AK$15,25,1)</f>
      </c>
      <c r="Q17" s="112"/>
      <c r="R17" s="111">
        <f>MID($AK$15,26,1)</f>
      </c>
      <c r="S17" s="112"/>
      <c r="T17" s="111">
        <f>MID($AK$15,27,1)</f>
      </c>
      <c r="U17" s="112"/>
      <c r="V17" s="111">
        <f>MID($AK$15,28,1)</f>
      </c>
      <c r="W17" s="112"/>
      <c r="X17" s="111">
        <f>MID($AK$15,29,1)</f>
      </c>
      <c r="Y17" s="112"/>
      <c r="Z17" s="174">
        <f>MID($AK$15,30,1)</f>
      </c>
      <c r="AA17" s="175"/>
      <c r="AB17" s="2"/>
      <c r="AC17" s="22"/>
      <c r="AD17" s="23"/>
      <c r="AE17" s="23"/>
      <c r="AF17" s="23"/>
      <c r="AG17" s="24"/>
      <c r="AH17" s="4"/>
      <c r="AJ17" s="80"/>
    </row>
    <row r="18" spans="1:36" ht="20.25" customHeight="1" thickBot="1">
      <c r="A18" s="2"/>
      <c r="B18" s="3"/>
      <c r="C18" s="162"/>
      <c r="D18" s="163"/>
      <c r="E18" s="164"/>
      <c r="F18" s="123"/>
      <c r="G18" s="201"/>
      <c r="H18" s="107">
        <f>MID($AK$15,31,1)</f>
      </c>
      <c r="I18" s="108"/>
      <c r="J18" s="107">
        <f>MID($AK$15,32,1)</f>
      </c>
      <c r="K18" s="108"/>
      <c r="L18" s="107">
        <f>MID($AK$15,33,1)</f>
      </c>
      <c r="M18" s="108"/>
      <c r="N18" s="107">
        <f>MID($AK$15,34,1)</f>
      </c>
      <c r="O18" s="108"/>
      <c r="P18" s="107">
        <f>MID($AK$15,35,1)</f>
      </c>
      <c r="Q18" s="108"/>
      <c r="R18" s="107">
        <f>MID($AK$15,36,1)</f>
      </c>
      <c r="S18" s="108"/>
      <c r="T18" s="107">
        <f>MID($AK$15,37,1)</f>
      </c>
      <c r="U18" s="108"/>
      <c r="V18" s="107">
        <f>MID($AK$15,38,1)</f>
      </c>
      <c r="W18" s="108"/>
      <c r="X18" s="107">
        <f>MID($AK$15,39,1)</f>
      </c>
      <c r="Y18" s="108"/>
      <c r="Z18" s="109">
        <f>MID($AK$15,40,1)</f>
      </c>
      <c r="AA18" s="110"/>
      <c r="AB18" s="2"/>
      <c r="AC18" s="2"/>
      <c r="AD18" s="3"/>
      <c r="AE18" s="3"/>
      <c r="AF18" s="3"/>
      <c r="AG18" s="4"/>
      <c r="AH18" s="4"/>
      <c r="AJ18" s="80"/>
    </row>
    <row r="19" spans="1:40" ht="20.25" customHeight="1" thickBot="1">
      <c r="A19" s="2"/>
      <c r="B19" s="3"/>
      <c r="C19" s="162"/>
      <c r="D19" s="163"/>
      <c r="E19" s="164"/>
      <c r="F19" s="120" t="s">
        <v>48</v>
      </c>
      <c r="G19" s="121"/>
      <c r="H19" s="64" t="str">
        <f>MID($AK$20,1,1)</f>
        <v>ﾖ</v>
      </c>
      <c r="I19" s="65" t="str">
        <f>MID($AK$20,2,1)</f>
        <v>ｯ</v>
      </c>
      <c r="J19" s="65" t="str">
        <f>MID($AK$20,3,1)</f>
        <v>ｶ</v>
      </c>
      <c r="K19" s="65" t="str">
        <f>MID($AK$20,4,1)</f>
        <v>ｲ</v>
      </c>
      <c r="L19" s="65" t="str">
        <f>MID($AK$20,5,1)</f>
        <v>ﾁ</v>
      </c>
      <c r="M19" s="65" t="str">
        <f>MID($AK$20,6,1)</f>
        <v>ｼ</v>
      </c>
      <c r="N19" s="65">
        <f>MID($AK$20,7,1)</f>
      </c>
      <c r="O19" s="65">
        <f>MID($AK$20,8,1)</f>
      </c>
      <c r="P19" s="65">
        <f>MID($AK$20,9,1)</f>
      </c>
      <c r="Q19" s="65">
        <f>MID($AK$20,10,1)</f>
      </c>
      <c r="R19" s="65">
        <f>MID($AK$20,11,1)</f>
      </c>
      <c r="S19" s="65">
        <f>MID($AK$20,12,1)</f>
      </c>
      <c r="T19" s="65">
        <f>MID($AK$20,13,1)</f>
      </c>
      <c r="U19" s="65">
        <f>MID($AK$20,14,1)</f>
      </c>
      <c r="V19" s="65">
        <f>MID($AK$20,15,1)</f>
      </c>
      <c r="W19" s="65">
        <f>MID($AK$20,16,1)</f>
      </c>
      <c r="X19" s="65">
        <f>MID($AK$20,17,1)</f>
      </c>
      <c r="Y19" s="65">
        <f>MID($AK$20,18,1)</f>
      </c>
      <c r="Z19" s="65">
        <f>MID($AK$20,19,1)</f>
      </c>
      <c r="AA19" s="67">
        <f>MID($AK$20,20,1)</f>
      </c>
      <c r="AB19" s="3"/>
      <c r="AC19" s="2"/>
      <c r="AD19" s="3"/>
      <c r="AE19" s="3"/>
      <c r="AF19" s="3"/>
      <c r="AG19" s="4"/>
      <c r="AH19" s="4"/>
      <c r="AJ19" s="81" t="s">
        <v>117</v>
      </c>
      <c r="AK19" s="212" t="s">
        <v>130</v>
      </c>
      <c r="AL19" s="213"/>
      <c r="AM19" s="213"/>
      <c r="AN19" s="214"/>
    </row>
    <row r="20" spans="1:37" ht="20.25" customHeight="1">
      <c r="A20" s="2"/>
      <c r="B20" s="3"/>
      <c r="C20" s="162"/>
      <c r="D20" s="163"/>
      <c r="E20" s="164"/>
      <c r="F20" s="150"/>
      <c r="G20" s="111"/>
      <c r="H20" s="68">
        <f>MID($AK$20,21,1)</f>
      </c>
      <c r="I20" s="69">
        <f>MID($AK$20,22,1)</f>
      </c>
      <c r="J20" s="69">
        <f>MID($AK$20,23,1)</f>
      </c>
      <c r="K20" s="69">
        <f>MID($AK$20,24,1)</f>
      </c>
      <c r="L20" s="69">
        <f>MID($AK$20,25,1)</f>
      </c>
      <c r="M20" s="69">
        <f>MID($AK$20,26,1)</f>
      </c>
      <c r="N20" s="69">
        <f>MID($AK$20,27,1)</f>
      </c>
      <c r="O20" s="69">
        <f>MID($AK$20,28,1)</f>
      </c>
      <c r="P20" s="69">
        <f>MID($AK$20,29,1)</f>
      </c>
      <c r="Q20" s="69">
        <f>MID($AK$20,30,1)</f>
      </c>
      <c r="R20" s="69">
        <f>MID($AK$20,31,1)</f>
      </c>
      <c r="S20" s="69">
        <f>MID($AK$20,32,1)</f>
      </c>
      <c r="T20" s="69">
        <f>MID($AK$20,33,1)</f>
      </c>
      <c r="U20" s="69">
        <f>MID($AK$20,34,1)</f>
      </c>
      <c r="V20" s="69">
        <f>MID($AK$20,35,1)</f>
      </c>
      <c r="W20" s="69">
        <f>MID($AK$20,36,1)</f>
      </c>
      <c r="X20" s="69">
        <f>MID($AK$20,37,1)</f>
      </c>
      <c r="Y20" s="69">
        <f>MID($AK$20,38,1)</f>
      </c>
      <c r="Z20" s="69">
        <f>MID($AK$20,39,1)</f>
      </c>
      <c r="AA20" s="70">
        <f>MID($AK$20,40,1)</f>
      </c>
      <c r="AB20" s="3"/>
      <c r="AC20" s="2"/>
      <c r="AD20" s="3"/>
      <c r="AE20" s="3"/>
      <c r="AF20" s="3"/>
      <c r="AG20" s="4"/>
      <c r="AH20" s="4"/>
      <c r="AJ20" s="80"/>
      <c r="AK20" s="5" t="str">
        <f>ASC(AK19)</f>
        <v>ﾖｯｶｲﾁｼ</v>
      </c>
    </row>
    <row r="21" spans="1:36" ht="20.25" customHeight="1">
      <c r="A21" s="2"/>
      <c r="B21" s="3"/>
      <c r="C21" s="162"/>
      <c r="D21" s="163"/>
      <c r="E21" s="164"/>
      <c r="F21" s="150"/>
      <c r="G21" s="111"/>
      <c r="H21" s="68">
        <f>MID($AK$20,41,1)</f>
      </c>
      <c r="I21" s="69">
        <f>MID($AK$20,42,1)</f>
      </c>
      <c r="J21" s="69">
        <f>MID($AK$20,43,1)</f>
      </c>
      <c r="K21" s="69">
        <f>MID($AK$20,44,1)</f>
      </c>
      <c r="L21" s="69">
        <f>MID($AK$20,45,1)</f>
      </c>
      <c r="M21" s="69">
        <f>MID($AK$20,46,1)</f>
      </c>
      <c r="N21" s="69">
        <f>MID($AK$20,47,1)</f>
      </c>
      <c r="O21" s="69">
        <f>MID($AK$20,48,1)</f>
      </c>
      <c r="P21" s="69">
        <f>MID($AK$20,49,1)</f>
      </c>
      <c r="Q21" s="69">
        <f>MID($AK$20,50,1)</f>
      </c>
      <c r="R21" s="69">
        <f>MID($AK$20,51,1)</f>
      </c>
      <c r="S21" s="69">
        <f>MID($AK$20,52,1)</f>
      </c>
      <c r="T21" s="69">
        <f>MID($AK$20,53,1)</f>
      </c>
      <c r="U21" s="69">
        <f>MID($AK$20,54,1)</f>
      </c>
      <c r="V21" s="69">
        <f>MID($AK$20,55,1)</f>
      </c>
      <c r="W21" s="69">
        <f>MID($AK$20,56,1)</f>
      </c>
      <c r="X21" s="69">
        <f>MID($AK$20,57,1)</f>
      </c>
      <c r="Y21" s="69">
        <f>MID($AK$20,58,1)</f>
      </c>
      <c r="Z21" s="69">
        <f>MID($AK$20,59,1)</f>
      </c>
      <c r="AA21" s="70">
        <f>MID($AK$20,60,1)</f>
      </c>
      <c r="AB21" s="3"/>
      <c r="AC21" s="195" t="s">
        <v>39</v>
      </c>
      <c r="AD21" s="196"/>
      <c r="AE21" s="196"/>
      <c r="AF21" s="196"/>
      <c r="AG21" s="197"/>
      <c r="AH21" s="4"/>
      <c r="AJ21" s="80"/>
    </row>
    <row r="22" spans="1:36" ht="20.25" customHeight="1" thickBot="1">
      <c r="A22" s="2"/>
      <c r="B22" s="3"/>
      <c r="C22" s="165"/>
      <c r="D22" s="166"/>
      <c r="E22" s="167"/>
      <c r="F22" s="122"/>
      <c r="G22" s="123"/>
      <c r="H22" s="71">
        <f>MID($AK$20,61,1)</f>
      </c>
      <c r="I22" s="33">
        <f>MID($AK$20,62,1)</f>
      </c>
      <c r="J22" s="33">
        <f>MID($AK$20,63,1)</f>
      </c>
      <c r="K22" s="33">
        <f>MID($AK$20,64,1)</f>
      </c>
      <c r="L22" s="33">
        <f>MID($AK$20,65,1)</f>
      </c>
      <c r="M22" s="33">
        <f>MID($AK$20,66,1)</f>
      </c>
      <c r="N22" s="33">
        <f>MID($AK$20,67,1)</f>
      </c>
      <c r="O22" s="33">
        <f>MID($AK$20,68,1)</f>
      </c>
      <c r="P22" s="33">
        <f>MID($AK$20,69,1)</f>
      </c>
      <c r="Q22" s="33">
        <f>MID($AK$20,70,1)</f>
      </c>
      <c r="R22" s="33">
        <f>MID($AK$20,71,1)</f>
      </c>
      <c r="S22" s="33">
        <f>MID($AK$20,72,1)</f>
      </c>
      <c r="T22" s="33">
        <f>MID($AK$20,73,1)</f>
      </c>
      <c r="U22" s="33">
        <f>MID($AK$20,74,1)</f>
      </c>
      <c r="V22" s="33">
        <f>MID($AK$20,75,1)</f>
      </c>
      <c r="W22" s="33">
        <f>MID($AK$20,76,1)</f>
      </c>
      <c r="X22" s="33">
        <f>MID($AK$20,77,1)</f>
      </c>
      <c r="Y22" s="33">
        <f>MID($AK$20,78,1)</f>
      </c>
      <c r="Z22" s="33">
        <f>MID($AK$20,79,1)</f>
      </c>
      <c r="AA22" s="34">
        <f>MID($AK$20,80,1)</f>
      </c>
      <c r="AB22" s="3"/>
      <c r="AC22" s="29"/>
      <c r="AD22" s="25"/>
      <c r="AE22" s="25"/>
      <c r="AF22" s="25"/>
      <c r="AG22" s="26"/>
      <c r="AH22" s="4"/>
      <c r="AJ22" s="80"/>
    </row>
    <row r="23" spans="1:36" ht="20.25" customHeight="1" thickBot="1">
      <c r="A23" s="2"/>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29"/>
      <c r="AD23" s="25"/>
      <c r="AE23" s="25"/>
      <c r="AF23" s="25"/>
      <c r="AG23" s="26"/>
      <c r="AH23" s="4"/>
      <c r="AJ23" s="80"/>
    </row>
    <row r="24" spans="1:40" ht="20.25" customHeight="1" thickBot="1">
      <c r="A24" s="17"/>
      <c r="B24" s="3"/>
      <c r="C24" s="120" t="s">
        <v>38</v>
      </c>
      <c r="D24" s="160"/>
      <c r="E24" s="161"/>
      <c r="F24" s="188" t="s">
        <v>43</v>
      </c>
      <c r="G24" s="161"/>
      <c r="H24" s="184" t="str">
        <f>MID($AK$24,1,1)</f>
        <v>市</v>
      </c>
      <c r="I24" s="178"/>
      <c r="J24" s="178" t="str">
        <f>MID($AK$24,2,1)</f>
        <v>長</v>
      </c>
      <c r="K24" s="178"/>
      <c r="L24" s="178" t="str">
        <f>MID($AK$24,3,1)</f>
        <v>　</v>
      </c>
      <c r="M24" s="178"/>
      <c r="N24" s="178" t="str">
        <f>MID($AK$24,4,1)</f>
        <v>森</v>
      </c>
      <c r="O24" s="178"/>
      <c r="P24" s="178" t="str">
        <f>MID($AK$24,5,1)</f>
        <v>　</v>
      </c>
      <c r="Q24" s="178"/>
      <c r="R24" s="178" t="str">
        <f>MID($AK$24,6,1)</f>
        <v>智</v>
      </c>
      <c r="S24" s="178"/>
      <c r="T24" s="178" t="str">
        <f>MID($AK$24,7,1)</f>
        <v>広</v>
      </c>
      <c r="U24" s="178"/>
      <c r="V24" s="178">
        <f>MID($AK$24,8,1)</f>
      </c>
      <c r="W24" s="178"/>
      <c r="X24" s="178">
        <f>MID($AK$24,9,1)</f>
      </c>
      <c r="Y24" s="178"/>
      <c r="Z24" s="178">
        <f>MID($AK$24,10,1)</f>
      </c>
      <c r="AA24" s="179"/>
      <c r="AB24" s="3"/>
      <c r="AC24" s="29"/>
      <c r="AD24" s="25"/>
      <c r="AE24" s="25"/>
      <c r="AF24" s="25"/>
      <c r="AG24" s="26"/>
      <c r="AH24" s="4"/>
      <c r="AJ24" s="81" t="s">
        <v>118</v>
      </c>
      <c r="AK24" s="212" t="s">
        <v>131</v>
      </c>
      <c r="AL24" s="213"/>
      <c r="AM24" s="213"/>
      <c r="AN24" s="214"/>
    </row>
    <row r="25" spans="1:36" ht="20.25" customHeight="1" thickBot="1">
      <c r="A25" s="2"/>
      <c r="B25" s="3"/>
      <c r="C25" s="165"/>
      <c r="D25" s="166"/>
      <c r="E25" s="167"/>
      <c r="F25" s="165"/>
      <c r="G25" s="167"/>
      <c r="H25" s="148">
        <f>MID($AK$24,11,1)</f>
      </c>
      <c r="I25" s="149"/>
      <c r="J25" s="149">
        <f>MID($AK$24,12,1)</f>
      </c>
      <c r="K25" s="149"/>
      <c r="L25" s="149">
        <f>MID($AK$24,13,1)</f>
      </c>
      <c r="M25" s="149"/>
      <c r="N25" s="149">
        <f>MID($AK$24,14,1)</f>
      </c>
      <c r="O25" s="149"/>
      <c r="P25" s="149">
        <f>MID($AK$24,15,1)</f>
      </c>
      <c r="Q25" s="149"/>
      <c r="R25" s="149">
        <f>MID($AK$24,16,1)</f>
      </c>
      <c r="S25" s="149"/>
      <c r="T25" s="149">
        <f>MID($AK$24,17,1)</f>
      </c>
      <c r="U25" s="149"/>
      <c r="V25" s="149">
        <f>MID($AK$24,18,1)</f>
      </c>
      <c r="W25" s="149"/>
      <c r="X25" s="149">
        <f>MID($AK$24,19,1)</f>
      </c>
      <c r="Y25" s="149"/>
      <c r="Z25" s="149">
        <f>MID($AK$24,20,1)</f>
      </c>
      <c r="AA25" s="205"/>
      <c r="AB25" s="3"/>
      <c r="AC25" s="29"/>
      <c r="AD25" s="25"/>
      <c r="AE25" s="25"/>
      <c r="AF25" s="25"/>
      <c r="AG25" s="26"/>
      <c r="AH25" s="4"/>
      <c r="AJ25" s="80"/>
    </row>
    <row r="26" spans="1:36" ht="20.25" customHeight="1" thickBot="1">
      <c r="A26" s="2"/>
      <c r="B26" s="3"/>
      <c r="C26" s="35"/>
      <c r="D26" s="35"/>
      <c r="E26" s="35"/>
      <c r="F26" s="28"/>
      <c r="G26" s="28"/>
      <c r="H26" s="25"/>
      <c r="I26" s="25"/>
      <c r="J26" s="25"/>
      <c r="K26" s="25"/>
      <c r="L26" s="25"/>
      <c r="M26" s="25"/>
      <c r="N26" s="25"/>
      <c r="O26" s="25"/>
      <c r="P26" s="25"/>
      <c r="Q26" s="25"/>
      <c r="R26" s="25"/>
      <c r="S26" s="25"/>
      <c r="T26" s="25"/>
      <c r="U26" s="25"/>
      <c r="V26" s="25"/>
      <c r="W26" s="25"/>
      <c r="X26" s="25"/>
      <c r="Y26" s="25"/>
      <c r="Z26" s="25"/>
      <c r="AA26" s="25"/>
      <c r="AB26" s="3"/>
      <c r="AC26" s="192" t="s">
        <v>109</v>
      </c>
      <c r="AD26" s="193"/>
      <c r="AE26" s="193"/>
      <c r="AF26" s="193"/>
      <c r="AG26" s="194"/>
      <c r="AH26" s="4"/>
      <c r="AJ26" s="80"/>
    </row>
    <row r="27" spans="1:40" ht="20.25" customHeight="1" thickBot="1">
      <c r="A27" s="2"/>
      <c r="B27" s="3"/>
      <c r="C27" s="98" t="s">
        <v>5</v>
      </c>
      <c r="D27" s="99"/>
      <c r="E27" s="99"/>
      <c r="F27" s="186" t="str">
        <f>AK27</f>
        <v>（　059　）　354　－　8286</v>
      </c>
      <c r="G27" s="186"/>
      <c r="H27" s="186"/>
      <c r="I27" s="186"/>
      <c r="J27" s="186"/>
      <c r="K27" s="186"/>
      <c r="L27" s="186"/>
      <c r="M27" s="186"/>
      <c r="N27" s="186"/>
      <c r="O27" s="186"/>
      <c r="P27" s="186"/>
      <c r="Q27" s="186"/>
      <c r="R27" s="186"/>
      <c r="S27" s="186"/>
      <c r="T27" s="186"/>
      <c r="U27" s="186"/>
      <c r="V27" s="186"/>
      <c r="W27" s="186"/>
      <c r="X27" s="186"/>
      <c r="Y27" s="186"/>
      <c r="Z27" s="186"/>
      <c r="AA27" s="187"/>
      <c r="AB27" s="3"/>
      <c r="AC27" s="3"/>
      <c r="AD27" s="3"/>
      <c r="AE27" s="3"/>
      <c r="AF27" s="3"/>
      <c r="AG27" s="3"/>
      <c r="AH27" s="4"/>
      <c r="AJ27" s="81" t="s">
        <v>5</v>
      </c>
      <c r="AK27" s="206" t="s">
        <v>132</v>
      </c>
      <c r="AL27" s="207"/>
      <c r="AM27" s="207"/>
      <c r="AN27" s="208"/>
    </row>
    <row r="28" spans="1:40" ht="20.25" customHeight="1" thickBot="1">
      <c r="A28" s="2"/>
      <c r="B28" s="3"/>
      <c r="C28" s="104" t="s">
        <v>49</v>
      </c>
      <c r="D28" s="105"/>
      <c r="E28" s="105"/>
      <c r="F28" s="186" t="str">
        <f>AK28</f>
        <v>（　059　）　354　－　8315</v>
      </c>
      <c r="G28" s="186"/>
      <c r="H28" s="186"/>
      <c r="I28" s="186"/>
      <c r="J28" s="186"/>
      <c r="K28" s="186"/>
      <c r="L28" s="186"/>
      <c r="M28" s="186"/>
      <c r="N28" s="186"/>
      <c r="O28" s="186"/>
      <c r="P28" s="186"/>
      <c r="Q28" s="186"/>
      <c r="R28" s="186"/>
      <c r="S28" s="186"/>
      <c r="T28" s="186"/>
      <c r="U28" s="186"/>
      <c r="V28" s="186"/>
      <c r="W28" s="186"/>
      <c r="X28" s="186"/>
      <c r="Y28" s="186"/>
      <c r="Z28" s="186"/>
      <c r="AA28" s="187"/>
      <c r="AB28" s="3"/>
      <c r="AC28" s="3"/>
      <c r="AD28" s="3"/>
      <c r="AE28" s="3"/>
      <c r="AF28" s="3"/>
      <c r="AG28" s="3"/>
      <c r="AH28" s="4"/>
      <c r="AJ28" s="81" t="s">
        <v>120</v>
      </c>
      <c r="AK28" s="209" t="s">
        <v>133</v>
      </c>
      <c r="AL28" s="210"/>
      <c r="AM28" s="210"/>
      <c r="AN28" s="211"/>
    </row>
    <row r="29" spans="1:36" ht="20.25" customHeight="1">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4"/>
      <c r="AJ29" s="80"/>
    </row>
    <row r="30" spans="1:36" ht="20.25" customHeight="1" thickBot="1">
      <c r="A30" s="2"/>
      <c r="B30" s="3" t="s">
        <v>6</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4"/>
      <c r="AJ30" s="80"/>
    </row>
    <row r="31" spans="1:34" ht="13.5" customHeight="1">
      <c r="A31" s="17"/>
      <c r="B31" s="3"/>
      <c r="C31" s="120" t="s">
        <v>31</v>
      </c>
      <c r="D31" s="121"/>
      <c r="E31" s="121"/>
      <c r="F31" s="133" t="s">
        <v>7</v>
      </c>
      <c r="G31" s="134"/>
      <c r="H31" s="171"/>
      <c r="I31" s="180">
        <f>IF(AK33&lt;&gt;"",IF(AK33&lt;&gt;"選択してください",AK33,""),"")</f>
      </c>
      <c r="J31" s="181"/>
      <c r="K31" s="181"/>
      <c r="L31" s="181"/>
      <c r="M31" s="181"/>
      <c r="N31" s="181"/>
      <c r="O31" s="181"/>
      <c r="P31" s="181"/>
      <c r="Q31" s="181">
        <f>IF(AL33&lt;&gt;"",IF(AL33&lt;&gt;"選択してください",AL33,""),"")</f>
      </c>
      <c r="R31" s="181"/>
      <c r="S31" s="181"/>
      <c r="T31" s="181"/>
      <c r="U31" s="181">
        <f>IF(AM33&lt;&gt;"",IF(AM33&lt;&gt;"選択してください",AM33,""),"")</f>
      </c>
      <c r="V31" s="181"/>
      <c r="W31" s="181"/>
      <c r="X31" s="181"/>
      <c r="Y31" s="181"/>
      <c r="Z31" s="181"/>
      <c r="AA31" s="181"/>
      <c r="AB31" s="181"/>
      <c r="AC31" s="181">
        <f>IF(AN33&lt;&gt;"",IF(AN33&lt;&gt;"選択してください",AN33,""),"")</f>
      </c>
      <c r="AD31" s="181"/>
      <c r="AE31" s="181"/>
      <c r="AF31" s="181"/>
      <c r="AG31" s="221"/>
      <c r="AH31" s="4"/>
    </row>
    <row r="32" spans="1:49" ht="13.5" customHeight="1" thickBot="1">
      <c r="A32" s="2"/>
      <c r="B32" s="3"/>
      <c r="C32" s="150"/>
      <c r="D32" s="111"/>
      <c r="E32" s="111"/>
      <c r="F32" s="136"/>
      <c r="G32" s="137"/>
      <c r="H32" s="172"/>
      <c r="I32" s="182"/>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222"/>
      <c r="AH32" s="4"/>
      <c r="AJ32" s="80"/>
      <c r="AK32" s="5" t="s">
        <v>121</v>
      </c>
      <c r="AM32" s="5" t="s">
        <v>126</v>
      </c>
      <c r="AT32" s="5" t="s">
        <v>127</v>
      </c>
      <c r="AU32" s="5" t="s">
        <v>127</v>
      </c>
      <c r="AV32" s="5" t="s">
        <v>127</v>
      </c>
      <c r="AW32" s="5" t="str">
        <f>ASC(AK36)</f>
        <v>ﾖｯｶｲﾁｼ</v>
      </c>
    </row>
    <row r="33" spans="1:49" ht="20.25" customHeight="1" thickBot="1">
      <c r="A33" s="2"/>
      <c r="B33" s="3"/>
      <c r="C33" s="150"/>
      <c r="D33" s="111"/>
      <c r="E33" s="111"/>
      <c r="F33" s="145" t="s">
        <v>8</v>
      </c>
      <c r="G33" s="146"/>
      <c r="H33" s="147"/>
      <c r="I33" s="55"/>
      <c r="J33" s="55"/>
      <c r="K33" s="55"/>
      <c r="L33" s="55"/>
      <c r="M33" s="55"/>
      <c r="N33" s="55"/>
      <c r="O33" s="55"/>
      <c r="P33" s="55"/>
      <c r="Q33" s="55"/>
      <c r="R33" s="55"/>
      <c r="S33" s="55"/>
      <c r="T33" s="55"/>
      <c r="U33" s="55"/>
      <c r="V33" s="55"/>
      <c r="W33" s="55"/>
      <c r="X33" s="117" t="s">
        <v>14</v>
      </c>
      <c r="Y33" s="118"/>
      <c r="Z33" s="119"/>
      <c r="AA33" s="32" t="str">
        <f>MID(AK35,1,1)</f>
        <v>1</v>
      </c>
      <c r="AB33" s="33" t="str">
        <f>MID(AK35,2,1)</f>
        <v>2</v>
      </c>
      <c r="AC33" s="33" t="str">
        <f>MID(AK35,3,1)</f>
        <v>3</v>
      </c>
      <c r="AD33" s="33" t="str">
        <f>MID(AK35,4,1)</f>
        <v>4</v>
      </c>
      <c r="AE33" s="33" t="str">
        <f>MID(AK35,5,1)</f>
        <v>5</v>
      </c>
      <c r="AF33" s="33" t="str">
        <f>MID(AK35,6,1)</f>
        <v>6</v>
      </c>
      <c r="AG33" s="77" t="str">
        <f>MID(AK35,7,1)</f>
        <v>7</v>
      </c>
      <c r="AH33" s="4"/>
      <c r="AJ33" s="81" t="s">
        <v>7</v>
      </c>
      <c r="AK33" s="82"/>
      <c r="AL33" s="84" t="s">
        <v>127</v>
      </c>
      <c r="AM33" s="83"/>
      <c r="AN33" s="85" t="s">
        <v>127</v>
      </c>
      <c r="AT33" s="5" t="s">
        <v>122</v>
      </c>
      <c r="AU33" s="5" t="s">
        <v>9</v>
      </c>
      <c r="AV33" s="5" t="s">
        <v>136</v>
      </c>
      <c r="AW33" s="5" t="str">
        <f>SUBSTITUTE(SUBSTITUTE(SUBSTITUTE(AW32,"ｧ","ｱ"),"ｨ","ｲ"),"ｩ","ｳ")</f>
        <v>ﾖｯｶｲﾁｼ</v>
      </c>
    </row>
    <row r="34" spans="1:49" ht="20.25" customHeight="1">
      <c r="A34" s="2"/>
      <c r="B34" s="3"/>
      <c r="C34" s="150"/>
      <c r="D34" s="111"/>
      <c r="E34" s="111"/>
      <c r="F34" s="151" t="s">
        <v>115</v>
      </c>
      <c r="G34" s="152"/>
      <c r="H34" s="153"/>
      <c r="I34" s="20" t="str">
        <f>MID($AW$35,1,1)</f>
        <v>ﾖ</v>
      </c>
      <c r="J34" s="66" t="str">
        <f>MID($AW$35,2,1)</f>
        <v>ﾂ</v>
      </c>
      <c r="K34" s="66" t="str">
        <f>MID($AW$35,3,1)</f>
        <v>ｶ</v>
      </c>
      <c r="L34" s="66" t="str">
        <f>MID($AW$35,4,1)</f>
        <v>ｲ</v>
      </c>
      <c r="M34" s="66" t="str">
        <f>MID($AW$35,5,1)</f>
        <v>ﾁ</v>
      </c>
      <c r="N34" s="66" t="str">
        <f>MID($AW$35,6,1)</f>
        <v>ｼ</v>
      </c>
      <c r="O34" s="66">
        <f>MID($AW$35,7,1)</f>
      </c>
      <c r="P34" s="66">
        <f>MID($AW$35,8,1)</f>
      </c>
      <c r="Q34" s="66">
        <f>MID($AW$35,9,1)</f>
      </c>
      <c r="R34" s="66">
        <f>MID($AW$35,10,1)</f>
      </c>
      <c r="S34" s="66">
        <f>MID($AW$35,11,1)</f>
      </c>
      <c r="T34" s="66">
        <f>MID($AW$35,12,1)</f>
      </c>
      <c r="U34" s="66">
        <f>MID($AW$35,13,1)</f>
      </c>
      <c r="V34" s="66">
        <f>MID($AW$35,14,1)</f>
      </c>
      <c r="W34" s="66">
        <f>MID($AW$35,15,1)</f>
      </c>
      <c r="X34" s="40">
        <f>MID($AW$35,16,1)</f>
      </c>
      <c r="Y34" s="40">
        <f>MID($AW$35,17,1)</f>
      </c>
      <c r="Z34" s="40">
        <f>MID($AW$35,18,1)</f>
      </c>
      <c r="AA34" s="20">
        <f>MID($AW$35,19,1)</f>
      </c>
      <c r="AB34" s="66">
        <f>MID($AW$35,20,1)</f>
      </c>
      <c r="AC34" s="66">
        <f>MID($AW$35,21,1)</f>
      </c>
      <c r="AD34" s="66">
        <f>MID($AW$35,22,1)</f>
      </c>
      <c r="AE34" s="66">
        <f>MID($AW$35,23,1)</f>
      </c>
      <c r="AF34" s="66">
        <f>MID($AW$35,24,1)</f>
      </c>
      <c r="AG34" s="21">
        <f>MID($AW$35,25,1)</f>
      </c>
      <c r="AH34" s="4"/>
      <c r="AJ34" s="78" t="s">
        <v>8</v>
      </c>
      <c r="AK34" s="226" t="s">
        <v>127</v>
      </c>
      <c r="AL34" s="227"/>
      <c r="AM34" s="103"/>
      <c r="AN34" s="228"/>
      <c r="AT34" s="5" t="s">
        <v>123</v>
      </c>
      <c r="AU34" s="5" t="s">
        <v>10</v>
      </c>
      <c r="AV34" s="5" t="s">
        <v>137</v>
      </c>
      <c r="AW34" s="5" t="str">
        <f>SUBSTITUTE(SUBSTITUTE(SUBSTITUTE(AW33,"ｪ","ｴ"),"ｫ","ｵ"),"ｬ","ﾔ")</f>
        <v>ﾖｯｶｲﾁｼ</v>
      </c>
    </row>
    <row r="35" spans="1:49" ht="20.25" customHeight="1" thickBot="1">
      <c r="A35" s="2"/>
      <c r="B35" s="3"/>
      <c r="C35" s="150"/>
      <c r="D35" s="111"/>
      <c r="E35" s="111"/>
      <c r="F35" s="154"/>
      <c r="G35" s="155"/>
      <c r="H35" s="156"/>
      <c r="I35" s="63">
        <f>MID($AW$35,26,1)</f>
      </c>
      <c r="J35" s="69">
        <f>MID($AW$35,27,1)</f>
      </c>
      <c r="K35" s="69">
        <f>MID($AW$35,28,1)</f>
      </c>
      <c r="L35" s="69">
        <f>MID($AW$35,29,1)</f>
      </c>
      <c r="M35" s="69">
        <f>MID($AW$35,30,1)</f>
      </c>
      <c r="N35" s="69">
        <f>MID($AW$35,31,1)</f>
      </c>
      <c r="O35" s="69">
        <f>MID($AW$35,32,1)</f>
      </c>
      <c r="P35" s="69">
        <f>MID($AW$35,33,1)</f>
      </c>
      <c r="Q35" s="69">
        <f>MID($AW$35,34,1)</f>
      </c>
      <c r="R35" s="69">
        <f>MID($AW$35,35,1)</f>
      </c>
      <c r="S35" s="74">
        <f>MID($AW$35,36,1)</f>
      </c>
      <c r="T35" s="74">
        <f>MID($AW$35,40,1)</f>
      </c>
      <c r="U35" s="74">
        <f>MID($AW$35,38,1)</f>
      </c>
      <c r="V35" s="74">
        <f>MID($AW$35,39,1)</f>
      </c>
      <c r="W35" s="74">
        <f>MID($AW$35,40,1)</f>
      </c>
      <c r="X35" s="44">
        <f>MID($AW$35,41,1)</f>
      </c>
      <c r="Y35" s="44">
        <f>MID($AW$35,42,1)</f>
      </c>
      <c r="Z35" s="44">
        <f>MID($AW$35,43,1)</f>
      </c>
      <c r="AA35" s="75">
        <f>MID($AW$35,44,1)</f>
      </c>
      <c r="AB35" s="74">
        <f>MID($AW$35,45,1)</f>
      </c>
      <c r="AC35" s="74">
        <f>MID($AW$35,46,1)</f>
      </c>
      <c r="AD35" s="74">
        <f>MID($AW$35,47,1)</f>
      </c>
      <c r="AE35" s="74">
        <f>MID($AW$35,48,1)</f>
      </c>
      <c r="AF35" s="74">
        <f>MID($AW$35,49,1)</f>
      </c>
      <c r="AG35" s="76">
        <f>MID($AW$35,50,1)</f>
      </c>
      <c r="AH35" s="4"/>
      <c r="AJ35" s="79" t="s">
        <v>14</v>
      </c>
      <c r="AK35" s="223">
        <v>1234567</v>
      </c>
      <c r="AL35" s="224"/>
      <c r="AM35" s="224"/>
      <c r="AN35" s="225"/>
      <c r="AT35" s="5" t="s">
        <v>124</v>
      </c>
      <c r="AV35" s="5" t="s">
        <v>138</v>
      </c>
      <c r="AW35" s="5" t="str">
        <f>SUBSTITUTE(SUBSTITUTE(SUBSTITUTE(AW34,"ｭ","ﾕ"),"ｮ","ﾖ"),"ｯ","ﾂ")</f>
        <v>ﾖﾂｶｲﾁｼ</v>
      </c>
    </row>
    <row r="36" spans="1:46" ht="20.25" customHeight="1" thickBot="1">
      <c r="A36" s="2"/>
      <c r="B36" s="3"/>
      <c r="C36" s="122"/>
      <c r="D36" s="123"/>
      <c r="E36" s="123"/>
      <c r="F36" s="157"/>
      <c r="G36" s="158"/>
      <c r="H36" s="159"/>
      <c r="I36" s="32">
        <f>MID($AW$35,51,1)</f>
      </c>
      <c r="J36" s="33">
        <f>MID($AW$35,52,1)</f>
      </c>
      <c r="K36" s="33">
        <f>MID($AW$35,53,1)</f>
      </c>
      <c r="L36" s="33">
        <f>MID($AW$35,54,1)</f>
      </c>
      <c r="M36" s="33">
        <f>MID($AW$35,55,1)</f>
      </c>
      <c r="N36" s="33">
        <f>MID($AW$35,56,1)</f>
      </c>
      <c r="O36" s="33">
        <f>MID($AW$35,57,1)</f>
      </c>
      <c r="P36" s="33">
        <f>MID($AW$35,58,1)</f>
      </c>
      <c r="Q36" s="33">
        <f>MID($AW$35,59,1)</f>
      </c>
      <c r="R36" s="27">
        <f>MID($AW$35,60,1)</f>
      </c>
      <c r="S36" s="86"/>
      <c r="T36" s="87"/>
      <c r="U36" s="87"/>
      <c r="V36" s="87"/>
      <c r="W36" s="87"/>
      <c r="X36" s="87"/>
      <c r="Y36" s="87"/>
      <c r="Z36" s="87"/>
      <c r="AA36" s="87"/>
      <c r="AB36" s="87"/>
      <c r="AC36" s="87"/>
      <c r="AD36" s="87"/>
      <c r="AE36" s="87"/>
      <c r="AF36" s="87"/>
      <c r="AG36" s="88"/>
      <c r="AH36" s="4"/>
      <c r="AJ36" s="81" t="s">
        <v>119</v>
      </c>
      <c r="AK36" s="202" t="s">
        <v>139</v>
      </c>
      <c r="AL36" s="203"/>
      <c r="AM36" s="203"/>
      <c r="AN36" s="204"/>
      <c r="AT36" s="5" t="s">
        <v>125</v>
      </c>
    </row>
    <row r="37" spans="1:36" ht="9.75" customHeight="1" thickBot="1">
      <c r="A37" s="2"/>
      <c r="B37" s="3"/>
      <c r="C37" s="8"/>
      <c r="D37" s="25"/>
      <c r="E37" s="25"/>
      <c r="F37" s="49"/>
      <c r="G37" s="50"/>
      <c r="H37" s="49"/>
      <c r="I37" s="3"/>
      <c r="J37" s="3"/>
      <c r="K37" s="3"/>
      <c r="L37" s="3"/>
      <c r="M37" s="3"/>
      <c r="N37" s="3"/>
      <c r="O37" s="3"/>
      <c r="P37" s="3"/>
      <c r="Q37" s="3"/>
      <c r="R37" s="3"/>
      <c r="S37" s="3"/>
      <c r="T37" s="3"/>
      <c r="U37" s="3"/>
      <c r="V37" s="3"/>
      <c r="W37" s="3"/>
      <c r="X37" s="3"/>
      <c r="Y37" s="3"/>
      <c r="Z37" s="3"/>
      <c r="AA37" s="3"/>
      <c r="AB37" s="3"/>
      <c r="AC37" s="3"/>
      <c r="AD37" s="3"/>
      <c r="AE37" s="3"/>
      <c r="AF37" s="3"/>
      <c r="AG37" s="3"/>
      <c r="AH37" s="4"/>
      <c r="AJ37" s="80"/>
    </row>
    <row r="38" spans="1:34" ht="13.5" customHeight="1">
      <c r="A38" s="17"/>
      <c r="B38" s="164" t="s">
        <v>108</v>
      </c>
      <c r="C38" s="120" t="s">
        <v>32</v>
      </c>
      <c r="D38" s="160"/>
      <c r="E38" s="161"/>
      <c r="F38" s="133" t="s">
        <v>7</v>
      </c>
      <c r="G38" s="134"/>
      <c r="H38" s="135"/>
      <c r="I38" s="23"/>
      <c r="J38" s="23"/>
      <c r="K38" s="23"/>
      <c r="L38" s="23"/>
      <c r="M38" s="23"/>
      <c r="N38" s="23"/>
      <c r="O38" s="23" t="s">
        <v>29</v>
      </c>
      <c r="P38" s="23"/>
      <c r="Q38" s="23"/>
      <c r="R38" s="23"/>
      <c r="S38" s="23"/>
      <c r="T38" s="23"/>
      <c r="U38" s="23"/>
      <c r="V38" s="23"/>
      <c r="W38" s="23"/>
      <c r="X38" s="23"/>
      <c r="Y38" s="23" t="s">
        <v>9</v>
      </c>
      <c r="Z38" s="23"/>
      <c r="AA38" s="23"/>
      <c r="AB38" s="23"/>
      <c r="AC38" s="23"/>
      <c r="AD38" s="23"/>
      <c r="AE38" s="23"/>
      <c r="AF38" s="23"/>
      <c r="AG38" s="24"/>
      <c r="AH38" s="4"/>
    </row>
    <row r="39" spans="1:34" ht="13.5" customHeight="1" thickBot="1">
      <c r="A39" s="2"/>
      <c r="B39" s="175"/>
      <c r="C39" s="162"/>
      <c r="D39" s="163"/>
      <c r="E39" s="164"/>
      <c r="F39" s="136"/>
      <c r="G39" s="137"/>
      <c r="H39" s="138"/>
      <c r="I39" s="3"/>
      <c r="J39" s="3"/>
      <c r="K39" s="3"/>
      <c r="L39" s="3"/>
      <c r="M39" s="3"/>
      <c r="N39" s="3"/>
      <c r="O39" s="3" t="s">
        <v>30</v>
      </c>
      <c r="P39" s="3"/>
      <c r="Q39" s="3"/>
      <c r="R39" s="3"/>
      <c r="S39" s="3"/>
      <c r="T39" s="3"/>
      <c r="U39" s="3"/>
      <c r="V39" s="3"/>
      <c r="W39" s="3"/>
      <c r="X39" s="3"/>
      <c r="Y39" s="3" t="s">
        <v>10</v>
      </c>
      <c r="Z39" s="3"/>
      <c r="AA39" s="3"/>
      <c r="AB39" s="3"/>
      <c r="AC39" s="3"/>
      <c r="AD39" s="3"/>
      <c r="AE39" s="3"/>
      <c r="AF39" s="3"/>
      <c r="AG39" s="4"/>
      <c r="AH39" s="4"/>
    </row>
    <row r="40" spans="1:34" ht="20.25" customHeight="1" thickBot="1">
      <c r="A40" s="2"/>
      <c r="B40" s="175"/>
      <c r="C40" s="162"/>
      <c r="D40" s="163"/>
      <c r="E40" s="164"/>
      <c r="F40" s="139" t="s">
        <v>8</v>
      </c>
      <c r="G40" s="140"/>
      <c r="H40" s="141"/>
      <c r="I40" s="9"/>
      <c r="J40" s="9" t="s">
        <v>11</v>
      </c>
      <c r="K40" s="9"/>
      <c r="L40" s="9"/>
      <c r="M40" s="9"/>
      <c r="N40" s="9"/>
      <c r="O40" s="9"/>
      <c r="P40" s="9"/>
      <c r="Q40" s="9"/>
      <c r="R40" s="9"/>
      <c r="S40" s="9"/>
      <c r="T40" s="9"/>
      <c r="U40" s="9"/>
      <c r="V40" s="9"/>
      <c r="W40" s="9"/>
      <c r="X40" s="142" t="s">
        <v>14</v>
      </c>
      <c r="Y40" s="143"/>
      <c r="Z40" s="144"/>
      <c r="AA40" s="36"/>
      <c r="AB40" s="37"/>
      <c r="AC40" s="37"/>
      <c r="AD40" s="37"/>
      <c r="AE40" s="37"/>
      <c r="AF40" s="37"/>
      <c r="AG40" s="10"/>
      <c r="AH40" s="4"/>
    </row>
    <row r="41" spans="1:34" ht="20.25" customHeight="1">
      <c r="A41" s="2"/>
      <c r="B41" s="175"/>
      <c r="C41" s="162"/>
      <c r="D41" s="163"/>
      <c r="E41" s="164"/>
      <c r="F41" s="151" t="s">
        <v>115</v>
      </c>
      <c r="G41" s="152"/>
      <c r="H41" s="153"/>
      <c r="I41" s="38"/>
      <c r="J41" s="39"/>
      <c r="K41" s="39"/>
      <c r="L41" s="39"/>
      <c r="M41" s="39"/>
      <c r="N41" s="39"/>
      <c r="O41" s="39"/>
      <c r="P41" s="39"/>
      <c r="Q41" s="39"/>
      <c r="R41" s="39"/>
      <c r="S41" s="39"/>
      <c r="T41" s="39"/>
      <c r="U41" s="39"/>
      <c r="V41" s="39"/>
      <c r="W41" s="39"/>
      <c r="X41" s="40"/>
      <c r="Y41" s="40"/>
      <c r="Z41" s="40"/>
      <c r="AA41" s="38"/>
      <c r="AB41" s="39"/>
      <c r="AC41" s="39"/>
      <c r="AD41" s="39"/>
      <c r="AE41" s="39"/>
      <c r="AF41" s="39"/>
      <c r="AG41" s="41"/>
      <c r="AH41" s="4"/>
    </row>
    <row r="42" spans="1:34" ht="20.25" customHeight="1" thickBot="1">
      <c r="A42" s="2"/>
      <c r="B42" s="175"/>
      <c r="C42" s="162"/>
      <c r="D42" s="163"/>
      <c r="E42" s="164"/>
      <c r="F42" s="154"/>
      <c r="G42" s="155"/>
      <c r="H42" s="156"/>
      <c r="I42" s="42"/>
      <c r="J42" s="30"/>
      <c r="K42" s="30"/>
      <c r="L42" s="30"/>
      <c r="M42" s="30"/>
      <c r="N42" s="30"/>
      <c r="O42" s="30"/>
      <c r="P42" s="30"/>
      <c r="Q42" s="30"/>
      <c r="R42" s="30"/>
      <c r="S42" s="43"/>
      <c r="T42" s="43"/>
      <c r="U42" s="43"/>
      <c r="V42" s="43"/>
      <c r="W42" s="43"/>
      <c r="X42" s="44"/>
      <c r="Y42" s="44"/>
      <c r="Z42" s="44"/>
      <c r="AA42" s="45"/>
      <c r="AB42" s="43"/>
      <c r="AC42" s="43"/>
      <c r="AD42" s="43"/>
      <c r="AE42" s="43"/>
      <c r="AF42" s="43"/>
      <c r="AG42" s="46"/>
      <c r="AH42" s="4"/>
    </row>
    <row r="43" spans="1:34" ht="20.25" customHeight="1" thickBot="1">
      <c r="A43" s="2"/>
      <c r="B43" s="175"/>
      <c r="C43" s="165"/>
      <c r="D43" s="166"/>
      <c r="E43" s="167"/>
      <c r="F43" s="157"/>
      <c r="G43" s="158"/>
      <c r="H43" s="159"/>
      <c r="I43" s="47"/>
      <c r="J43" s="31"/>
      <c r="K43" s="31"/>
      <c r="L43" s="31"/>
      <c r="M43" s="31"/>
      <c r="N43" s="31"/>
      <c r="O43" s="31"/>
      <c r="P43" s="31"/>
      <c r="Q43" s="31"/>
      <c r="R43" s="48"/>
      <c r="S43" s="86"/>
      <c r="T43" s="87"/>
      <c r="U43" s="87"/>
      <c r="V43" s="87"/>
      <c r="W43" s="87"/>
      <c r="X43" s="87"/>
      <c r="Y43" s="87"/>
      <c r="Z43" s="87"/>
      <c r="AA43" s="87"/>
      <c r="AB43" s="87"/>
      <c r="AC43" s="87"/>
      <c r="AD43" s="87"/>
      <c r="AE43" s="87"/>
      <c r="AF43" s="87"/>
      <c r="AG43" s="88"/>
      <c r="AH43" s="4"/>
    </row>
    <row r="44" spans="1:34" ht="20.25" customHeight="1" thickBot="1">
      <c r="A44" s="2"/>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4"/>
    </row>
    <row r="45" spans="1:34" ht="20.25" customHeight="1">
      <c r="A45" s="2"/>
      <c r="B45" s="3"/>
      <c r="C45" s="120" t="s">
        <v>33</v>
      </c>
      <c r="D45" s="121"/>
      <c r="E45" s="121"/>
      <c r="F45" s="124" t="s">
        <v>16</v>
      </c>
      <c r="G45" s="125"/>
      <c r="H45" s="51"/>
      <c r="I45" s="51"/>
      <c r="J45" s="51"/>
      <c r="K45" s="51"/>
      <c r="L45" s="51"/>
      <c r="M45" s="51"/>
      <c r="N45" s="52"/>
      <c r="O45" s="3"/>
      <c r="P45" s="3"/>
      <c r="Q45" s="3"/>
      <c r="R45" s="3"/>
      <c r="S45" s="3"/>
      <c r="T45" s="3"/>
      <c r="U45" s="3"/>
      <c r="V45" s="127" t="s">
        <v>18</v>
      </c>
      <c r="W45" s="128"/>
      <c r="X45" s="129"/>
      <c r="Y45" s="53" t="s">
        <v>19</v>
      </c>
      <c r="Z45" s="53"/>
      <c r="AA45" s="53"/>
      <c r="AB45" s="53"/>
      <c r="AC45" s="53"/>
      <c r="AD45" s="53"/>
      <c r="AE45" s="53"/>
      <c r="AF45" s="53"/>
      <c r="AG45" s="54"/>
      <c r="AH45" s="4"/>
    </row>
    <row r="46" spans="1:34" ht="20.25" customHeight="1" thickBot="1">
      <c r="A46" s="2"/>
      <c r="B46" s="3"/>
      <c r="C46" s="122"/>
      <c r="D46" s="123"/>
      <c r="E46" s="123"/>
      <c r="F46" s="126" t="s">
        <v>17</v>
      </c>
      <c r="G46" s="110"/>
      <c r="H46" s="55"/>
      <c r="I46" s="55"/>
      <c r="J46" s="55"/>
      <c r="K46" s="55"/>
      <c r="L46" s="55"/>
      <c r="M46" s="55"/>
      <c r="N46" s="56"/>
      <c r="O46" s="3"/>
      <c r="P46" s="3"/>
      <c r="Q46" s="3"/>
      <c r="R46" s="3"/>
      <c r="S46" s="3"/>
      <c r="T46" s="3"/>
      <c r="U46" s="3"/>
      <c r="V46" s="130"/>
      <c r="W46" s="131"/>
      <c r="X46" s="132"/>
      <c r="Y46" s="57"/>
      <c r="Z46" s="58"/>
      <c r="AA46" s="58"/>
      <c r="AB46" s="58"/>
      <c r="AC46" s="58"/>
      <c r="AD46" s="58"/>
      <c r="AE46" s="58"/>
      <c r="AF46" s="58"/>
      <c r="AG46" s="59" t="s">
        <v>20</v>
      </c>
      <c r="AH46" s="4"/>
    </row>
    <row r="47" spans="1:34" ht="20.25" customHeight="1" thickBot="1">
      <c r="A47" s="60"/>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6"/>
    </row>
    <row r="48" ht="13.5">
      <c r="B48" s="3" t="s">
        <v>15</v>
      </c>
    </row>
    <row r="49" ht="13.5">
      <c r="B49" s="5" t="s">
        <v>41</v>
      </c>
    </row>
    <row r="50" spans="1:34" ht="13.5">
      <c r="A50" s="3"/>
      <c r="B50" s="3" t="s">
        <v>42</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2:34" ht="13.5">
      <c r="B51" s="3" t="s">
        <v>44</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2" ht="13.5">
      <c r="A52" s="3"/>
      <c r="B52" s="5" t="s">
        <v>110</v>
      </c>
    </row>
    <row r="54" spans="29:30" ht="22.5" customHeight="1">
      <c r="AC54" s="3"/>
      <c r="AD54" s="3"/>
    </row>
    <row r="55" spans="23:25" ht="22.5" customHeight="1">
      <c r="W55" s="3"/>
      <c r="X55" s="3"/>
      <c r="Y55" s="3"/>
    </row>
  </sheetData>
  <sheetProtection/>
  <mergeCells count="162">
    <mergeCell ref="AK9:AN9"/>
    <mergeCell ref="AK10:AN10"/>
    <mergeCell ref="Q31:T32"/>
    <mergeCell ref="U31:AB32"/>
    <mergeCell ref="AC31:AG32"/>
    <mergeCell ref="AK35:AN35"/>
    <mergeCell ref="AK34:AL34"/>
    <mergeCell ref="AM34:AN34"/>
    <mergeCell ref="B38:B43"/>
    <mergeCell ref="Z25:AA25"/>
    <mergeCell ref="V25:W25"/>
    <mergeCell ref="F41:H43"/>
    <mergeCell ref="S43:AG43"/>
    <mergeCell ref="AK27:AN27"/>
    <mergeCell ref="AK28:AN28"/>
    <mergeCell ref="F19:G22"/>
    <mergeCell ref="F15:G18"/>
    <mergeCell ref="AK36:AN36"/>
    <mergeCell ref="AE3:AF3"/>
    <mergeCell ref="Y5:Z5"/>
    <mergeCell ref="F28:AA28"/>
    <mergeCell ref="AC26:AG26"/>
    <mergeCell ref="AK24:AN24"/>
    <mergeCell ref="AK19:AN19"/>
    <mergeCell ref="AK15:AN15"/>
    <mergeCell ref="F24:G25"/>
    <mergeCell ref="N24:O24"/>
    <mergeCell ref="A1:AH1"/>
    <mergeCell ref="AC15:AG15"/>
    <mergeCell ref="AC21:AG21"/>
    <mergeCell ref="AC16:AG16"/>
    <mergeCell ref="B3:H5"/>
    <mergeCell ref="Y3:Z3"/>
    <mergeCell ref="AB3:AC3"/>
    <mergeCell ref="AB5:AC5"/>
    <mergeCell ref="J17:K17"/>
    <mergeCell ref="L17:M17"/>
    <mergeCell ref="H24:I24"/>
    <mergeCell ref="J24:K24"/>
    <mergeCell ref="F9:G9"/>
    <mergeCell ref="C38:E43"/>
    <mergeCell ref="C24:E25"/>
    <mergeCell ref="C27:E27"/>
    <mergeCell ref="C28:E28"/>
    <mergeCell ref="F27:AA27"/>
    <mergeCell ref="V10:W10"/>
    <mergeCell ref="P11:Q11"/>
    <mergeCell ref="R11:S11"/>
    <mergeCell ref="R15:S15"/>
    <mergeCell ref="T15:U15"/>
    <mergeCell ref="T10:U10"/>
    <mergeCell ref="R12:S12"/>
    <mergeCell ref="T12:U12"/>
    <mergeCell ref="P12:Q12"/>
    <mergeCell ref="P9:AA9"/>
    <mergeCell ref="T11:U11"/>
    <mergeCell ref="V11:W11"/>
    <mergeCell ref="X10:Y10"/>
    <mergeCell ref="Z10:AA10"/>
    <mergeCell ref="P10:Q10"/>
    <mergeCell ref="R10:S10"/>
    <mergeCell ref="AE5:AF5"/>
    <mergeCell ref="J15:K15"/>
    <mergeCell ref="L15:M15"/>
    <mergeCell ref="N15:O15"/>
    <mergeCell ref="L11:M11"/>
    <mergeCell ref="X11:Y11"/>
    <mergeCell ref="Z11:AA11"/>
    <mergeCell ref="Z15:AA15"/>
    <mergeCell ref="P15:Q15"/>
    <mergeCell ref="X13:Y13"/>
    <mergeCell ref="L12:M12"/>
    <mergeCell ref="N12:O12"/>
    <mergeCell ref="J10:K10"/>
    <mergeCell ref="H16:I16"/>
    <mergeCell ref="J16:K16"/>
    <mergeCell ref="H12:I12"/>
    <mergeCell ref="H15:I15"/>
    <mergeCell ref="J12:K12"/>
    <mergeCell ref="L10:M10"/>
    <mergeCell ref="N11:O11"/>
    <mergeCell ref="J25:K25"/>
    <mergeCell ref="L25:M25"/>
    <mergeCell ref="N25:O25"/>
    <mergeCell ref="P25:Q25"/>
    <mergeCell ref="N10:O10"/>
    <mergeCell ref="H18:I18"/>
    <mergeCell ref="J18:K18"/>
    <mergeCell ref="L18:M18"/>
    <mergeCell ref="N17:O17"/>
    <mergeCell ref="N18:O18"/>
    <mergeCell ref="Z17:AA17"/>
    <mergeCell ref="X16:Y16"/>
    <mergeCell ref="V17:W17"/>
    <mergeCell ref="X17:Y17"/>
    <mergeCell ref="P18:Q18"/>
    <mergeCell ref="R18:S18"/>
    <mergeCell ref="T17:U17"/>
    <mergeCell ref="T18:U18"/>
    <mergeCell ref="V18:W18"/>
    <mergeCell ref="P17:Q17"/>
    <mergeCell ref="R17:S17"/>
    <mergeCell ref="N16:O16"/>
    <mergeCell ref="P16:Q16"/>
    <mergeCell ref="R16:S16"/>
    <mergeCell ref="T16:U16"/>
    <mergeCell ref="L24:M24"/>
    <mergeCell ref="L16:M16"/>
    <mergeCell ref="P24:Q24"/>
    <mergeCell ref="X24:Y24"/>
    <mergeCell ref="X18:Y18"/>
    <mergeCell ref="R25:S25"/>
    <mergeCell ref="T25:U25"/>
    <mergeCell ref="R24:S24"/>
    <mergeCell ref="T24:U24"/>
    <mergeCell ref="X25:Y25"/>
    <mergeCell ref="V15:W15"/>
    <mergeCell ref="Z12:AA12"/>
    <mergeCell ref="V13:W13"/>
    <mergeCell ref="Z18:AA18"/>
    <mergeCell ref="Z16:AA16"/>
    <mergeCell ref="Z24:AA24"/>
    <mergeCell ref="X12:Y12"/>
    <mergeCell ref="X15:Y15"/>
    <mergeCell ref="V16:W16"/>
    <mergeCell ref="V24:W24"/>
    <mergeCell ref="J13:K13"/>
    <mergeCell ref="L13:M13"/>
    <mergeCell ref="N13:O13"/>
    <mergeCell ref="P13:Q13"/>
    <mergeCell ref="R13:S13"/>
    <mergeCell ref="T13:U13"/>
    <mergeCell ref="F33:H33"/>
    <mergeCell ref="H25:I25"/>
    <mergeCell ref="C31:E36"/>
    <mergeCell ref="F34:H36"/>
    <mergeCell ref="C15:E22"/>
    <mergeCell ref="F10:G13"/>
    <mergeCell ref="H11:I11"/>
    <mergeCell ref="F31:H32"/>
    <mergeCell ref="H17:I17"/>
    <mergeCell ref="I31:P32"/>
    <mergeCell ref="J11:K11"/>
    <mergeCell ref="H10:I10"/>
    <mergeCell ref="X33:Z33"/>
    <mergeCell ref="C45:E46"/>
    <mergeCell ref="F45:G45"/>
    <mergeCell ref="F46:G46"/>
    <mergeCell ref="V45:X46"/>
    <mergeCell ref="F38:H39"/>
    <mergeCell ref="F40:H40"/>
    <mergeCell ref="X40:Z40"/>
    <mergeCell ref="S36:AG36"/>
    <mergeCell ref="AC10:AG10"/>
    <mergeCell ref="T3:V3"/>
    <mergeCell ref="T5:V5"/>
    <mergeCell ref="C7:E7"/>
    <mergeCell ref="T7:W7"/>
    <mergeCell ref="C9:E13"/>
    <mergeCell ref="H13:I13"/>
    <mergeCell ref="Z13:AA13"/>
    <mergeCell ref="V12:W12"/>
  </mergeCells>
  <dataValidations count="3">
    <dataValidation type="list" allowBlank="1" showInputMessage="1" showErrorMessage="1" sqref="AL33">
      <formula1>$AT$31:$AT$36</formula1>
    </dataValidation>
    <dataValidation type="list" allowBlank="1" showInputMessage="1" showErrorMessage="1" sqref="AN33">
      <formula1>$AU$31:$AU$34</formula1>
    </dataValidation>
    <dataValidation type="list" allowBlank="1" showInputMessage="1" showErrorMessage="1" sqref="AK34">
      <formula1>$AV$31:$AV$35</formula1>
    </dataValidation>
  </dataValidations>
  <printOptions horizontalCentered="1" verticalCentered="1"/>
  <pageMargins left="0.52" right="0.1968503937007874" top="0.2" bottom="0.2" header="0.29" footer="0.48"/>
  <pageSetup fitToHeight="1" fitToWidth="1"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AH55"/>
  <sheetViews>
    <sheetView zoomScale="85" zoomScaleNormal="85" zoomScaleSheetLayoutView="100" zoomScalePageLayoutView="0" workbookViewId="0" topLeftCell="A1">
      <selection activeCell="A1" sqref="A1:AH1"/>
    </sheetView>
  </sheetViews>
  <sheetFormatPr defaultColWidth="3.00390625" defaultRowHeight="22.5" customHeight="1"/>
  <cols>
    <col min="1" max="1" width="2.75390625" style="5" customWidth="1"/>
    <col min="2" max="16384" width="3.00390625" style="5" customWidth="1"/>
  </cols>
  <sheetData>
    <row r="1" spans="1:34" s="1" customFormat="1" ht="25.5">
      <c r="A1" s="189" t="s">
        <v>21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1"/>
    </row>
    <row r="2" spans="1:34" ht="8.25" customHeight="1" thickBo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4"/>
    </row>
    <row r="3" spans="1:34" s="12" customFormat="1" ht="20.25" customHeight="1" thickBot="1">
      <c r="A3" s="6"/>
      <c r="B3" s="199" t="s">
        <v>111</v>
      </c>
      <c r="C3" s="199"/>
      <c r="D3" s="199"/>
      <c r="E3" s="199"/>
      <c r="F3" s="199"/>
      <c r="G3" s="199"/>
      <c r="H3" s="199"/>
      <c r="I3" s="3"/>
      <c r="J3" s="3"/>
      <c r="K3" s="3"/>
      <c r="L3" s="3"/>
      <c r="M3" s="3"/>
      <c r="N3" s="7"/>
      <c r="O3" s="7"/>
      <c r="P3" s="7"/>
      <c r="Q3" s="7"/>
      <c r="R3" s="7"/>
      <c r="S3" s="7"/>
      <c r="T3" s="90" t="s">
        <v>26</v>
      </c>
      <c r="U3" s="91"/>
      <c r="V3" s="92"/>
      <c r="W3" s="9"/>
      <c r="X3" s="9"/>
      <c r="Y3" s="91" t="s">
        <v>106</v>
      </c>
      <c r="Z3" s="91"/>
      <c r="AA3" s="9" t="s">
        <v>25</v>
      </c>
      <c r="AB3" s="91" t="s">
        <v>105</v>
      </c>
      <c r="AC3" s="91"/>
      <c r="AD3" s="9" t="s">
        <v>24</v>
      </c>
      <c r="AE3" s="91" t="s">
        <v>105</v>
      </c>
      <c r="AF3" s="91"/>
      <c r="AG3" s="10" t="s">
        <v>23</v>
      </c>
      <c r="AH3" s="11"/>
    </row>
    <row r="4" spans="1:34" ht="6.75" customHeight="1" thickBot="1">
      <c r="A4" s="2"/>
      <c r="B4" s="199"/>
      <c r="C4" s="199"/>
      <c r="D4" s="199"/>
      <c r="E4" s="199"/>
      <c r="F4" s="199"/>
      <c r="G4" s="199"/>
      <c r="H4" s="199"/>
      <c r="I4" s="3"/>
      <c r="J4" s="3"/>
      <c r="K4" s="3"/>
      <c r="L4" s="3"/>
      <c r="M4" s="3"/>
      <c r="N4" s="3"/>
      <c r="O4" s="3"/>
      <c r="P4" s="3"/>
      <c r="Q4" s="3"/>
      <c r="R4" s="3"/>
      <c r="S4" s="3"/>
      <c r="T4" s="3"/>
      <c r="U4" s="3"/>
      <c r="V4" s="3"/>
      <c r="W4" s="3"/>
      <c r="X4" s="3"/>
      <c r="Y4" s="3"/>
      <c r="Z4" s="3"/>
      <c r="AA4" s="3"/>
      <c r="AB4" s="3"/>
      <c r="AC4" s="3"/>
      <c r="AD4" s="3"/>
      <c r="AE4" s="3"/>
      <c r="AF4" s="3"/>
      <c r="AG4" s="3"/>
      <c r="AH4" s="4"/>
    </row>
    <row r="5" spans="1:34" ht="20.25" customHeight="1" thickBot="1">
      <c r="A5" s="2"/>
      <c r="B5" s="199"/>
      <c r="C5" s="199"/>
      <c r="D5" s="199"/>
      <c r="E5" s="199"/>
      <c r="F5" s="199"/>
      <c r="G5" s="199"/>
      <c r="H5" s="199"/>
      <c r="I5" s="3"/>
      <c r="J5" s="3"/>
      <c r="K5" s="3"/>
      <c r="L5" s="3"/>
      <c r="M5" s="3"/>
      <c r="N5" s="3"/>
      <c r="O5" s="3"/>
      <c r="P5" s="3"/>
      <c r="Q5" s="3"/>
      <c r="R5" s="3"/>
      <c r="S5" s="3"/>
      <c r="T5" s="93" t="s">
        <v>27</v>
      </c>
      <c r="U5" s="94"/>
      <c r="V5" s="95"/>
      <c r="W5" s="9"/>
      <c r="X5" s="9"/>
      <c r="Y5" s="91"/>
      <c r="Z5" s="91"/>
      <c r="AA5" s="9" t="s">
        <v>25</v>
      </c>
      <c r="AB5" s="91"/>
      <c r="AC5" s="91"/>
      <c r="AD5" s="9" t="s">
        <v>28</v>
      </c>
      <c r="AE5" s="91"/>
      <c r="AF5" s="91"/>
      <c r="AG5" s="10" t="s">
        <v>23</v>
      </c>
      <c r="AH5" s="4"/>
    </row>
    <row r="6" spans="1:34" ht="6.75" customHeight="1" thickBot="1">
      <c r="A6" s="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4"/>
    </row>
    <row r="7" spans="1:34" ht="20.25" customHeight="1" thickBot="1">
      <c r="A7" s="2"/>
      <c r="B7" s="3"/>
      <c r="C7" s="90" t="s">
        <v>0</v>
      </c>
      <c r="D7" s="91"/>
      <c r="E7" s="92"/>
      <c r="F7" s="13"/>
      <c r="G7" s="9" t="s">
        <v>1</v>
      </c>
      <c r="H7" s="9"/>
      <c r="I7" s="9"/>
      <c r="J7" s="9"/>
      <c r="K7" s="9" t="s">
        <v>2</v>
      </c>
      <c r="L7" s="9"/>
      <c r="M7" s="9"/>
      <c r="N7" s="9"/>
      <c r="O7" s="9" t="s">
        <v>3</v>
      </c>
      <c r="P7" s="9"/>
      <c r="Q7" s="10"/>
      <c r="R7" s="3"/>
      <c r="S7" s="3"/>
      <c r="T7" s="96" t="s">
        <v>22</v>
      </c>
      <c r="U7" s="96"/>
      <c r="V7" s="96"/>
      <c r="W7" s="97"/>
      <c r="X7" s="14"/>
      <c r="Y7" s="15"/>
      <c r="Z7" s="15"/>
      <c r="AA7" s="15"/>
      <c r="AB7" s="15"/>
      <c r="AC7" s="15"/>
      <c r="AD7" s="15"/>
      <c r="AE7" s="15"/>
      <c r="AF7" s="15"/>
      <c r="AG7" s="16"/>
      <c r="AH7" s="4"/>
    </row>
    <row r="8" spans="1:34" ht="14.25" thickBot="1">
      <c r="A8" s="2"/>
      <c r="B8" s="3"/>
      <c r="C8" s="3"/>
      <c r="D8" s="3"/>
      <c r="E8" s="3"/>
      <c r="F8" s="3"/>
      <c r="G8" s="3"/>
      <c r="H8" s="3"/>
      <c r="I8" s="3"/>
      <c r="J8" s="3"/>
      <c r="K8" s="3"/>
      <c r="L8" s="3"/>
      <c r="M8" s="3"/>
      <c r="N8" s="3"/>
      <c r="O8" s="3"/>
      <c r="P8" s="3"/>
      <c r="Q8" s="3"/>
      <c r="R8" s="3"/>
      <c r="S8" s="3"/>
      <c r="T8" s="3"/>
      <c r="U8" s="3"/>
      <c r="V8" s="3"/>
      <c r="W8" s="3"/>
      <c r="X8" s="3"/>
      <c r="Y8" s="3"/>
      <c r="Z8" s="3"/>
      <c r="AA8" s="3"/>
      <c r="AB8" s="3"/>
      <c r="AH8" s="4"/>
    </row>
    <row r="9" spans="1:34" ht="20.25" customHeight="1" thickBot="1">
      <c r="A9" s="17"/>
      <c r="B9" s="3"/>
      <c r="C9" s="98" t="s">
        <v>34</v>
      </c>
      <c r="D9" s="99"/>
      <c r="E9" s="100"/>
      <c r="F9" s="90" t="s">
        <v>46</v>
      </c>
      <c r="G9" s="185"/>
      <c r="H9" s="61">
        <v>5</v>
      </c>
      <c r="I9" s="19">
        <v>1</v>
      </c>
      <c r="J9" s="19">
        <v>0</v>
      </c>
      <c r="K9" s="8" t="s">
        <v>47</v>
      </c>
      <c r="L9" s="19">
        <v>0</v>
      </c>
      <c r="M9" s="19">
        <v>0</v>
      </c>
      <c r="N9" s="19">
        <v>8</v>
      </c>
      <c r="O9" s="62">
        <v>5</v>
      </c>
      <c r="P9" s="86"/>
      <c r="Q9" s="87"/>
      <c r="R9" s="87"/>
      <c r="S9" s="87"/>
      <c r="T9" s="87"/>
      <c r="U9" s="87"/>
      <c r="V9" s="87"/>
      <c r="W9" s="87"/>
      <c r="X9" s="87"/>
      <c r="Y9" s="87"/>
      <c r="Z9" s="87"/>
      <c r="AA9" s="88"/>
      <c r="AB9" s="3"/>
      <c r="AH9" s="4"/>
    </row>
    <row r="10" spans="1:34" ht="20.25" customHeight="1" thickBot="1">
      <c r="A10" s="2"/>
      <c r="B10" s="3"/>
      <c r="C10" s="101"/>
      <c r="D10" s="102"/>
      <c r="E10" s="103"/>
      <c r="F10" s="98" t="s">
        <v>35</v>
      </c>
      <c r="G10" s="168"/>
      <c r="H10" s="233" t="s">
        <v>68</v>
      </c>
      <c r="I10" s="235"/>
      <c r="J10" s="234" t="s">
        <v>69</v>
      </c>
      <c r="K10" s="235"/>
      <c r="L10" s="234" t="s">
        <v>70</v>
      </c>
      <c r="M10" s="235"/>
      <c r="N10" s="121" t="s">
        <v>63</v>
      </c>
      <c r="O10" s="235"/>
      <c r="P10" s="234" t="s">
        <v>55</v>
      </c>
      <c r="Q10" s="235"/>
      <c r="R10" s="234" t="s">
        <v>64</v>
      </c>
      <c r="S10" s="235"/>
      <c r="T10" s="173" t="s">
        <v>64</v>
      </c>
      <c r="U10" s="116"/>
      <c r="V10" s="173" t="s">
        <v>59</v>
      </c>
      <c r="W10" s="116"/>
      <c r="X10" s="173" t="s">
        <v>60</v>
      </c>
      <c r="Y10" s="116"/>
      <c r="Z10" s="173" t="s">
        <v>65</v>
      </c>
      <c r="AA10" s="125"/>
      <c r="AB10" s="3"/>
      <c r="AC10" s="89" t="s">
        <v>36</v>
      </c>
      <c r="AD10" s="89"/>
      <c r="AE10" s="89"/>
      <c r="AF10" s="89"/>
      <c r="AG10" s="89"/>
      <c r="AH10" s="4"/>
    </row>
    <row r="11" spans="1:34" ht="20.25" customHeight="1">
      <c r="A11" s="2"/>
      <c r="B11" s="3"/>
      <c r="C11" s="101"/>
      <c r="D11" s="102"/>
      <c r="E11" s="103"/>
      <c r="F11" s="101"/>
      <c r="G11" s="169"/>
      <c r="H11" s="236">
        <v>1</v>
      </c>
      <c r="I11" s="237"/>
      <c r="J11" s="238" t="s">
        <v>66</v>
      </c>
      <c r="K11" s="237"/>
      <c r="L11" s="238">
        <v>5</v>
      </c>
      <c r="M11" s="237"/>
      <c r="N11" s="239" t="s">
        <v>67</v>
      </c>
      <c r="O11" s="237"/>
      <c r="P11" s="239"/>
      <c r="Q11" s="237"/>
      <c r="R11" s="239"/>
      <c r="S11" s="237"/>
      <c r="T11" s="239"/>
      <c r="U11" s="237"/>
      <c r="V11" s="239"/>
      <c r="W11" s="237"/>
      <c r="X11" s="239"/>
      <c r="Y11" s="237"/>
      <c r="Z11" s="238"/>
      <c r="AA11" s="228"/>
      <c r="AB11" s="3"/>
      <c r="AC11" s="22"/>
      <c r="AD11" s="23"/>
      <c r="AE11" s="23"/>
      <c r="AF11" s="23"/>
      <c r="AG11" s="24"/>
      <c r="AH11" s="4"/>
    </row>
    <row r="12" spans="1:34" ht="20.25" customHeight="1">
      <c r="A12" s="2"/>
      <c r="B12" s="3"/>
      <c r="C12" s="101"/>
      <c r="D12" s="102"/>
      <c r="E12" s="103"/>
      <c r="F12" s="101"/>
      <c r="G12" s="169"/>
      <c r="H12" s="150"/>
      <c r="I12" s="112"/>
      <c r="J12" s="111"/>
      <c r="K12" s="112"/>
      <c r="L12" s="111"/>
      <c r="M12" s="112"/>
      <c r="N12" s="111"/>
      <c r="O12" s="112"/>
      <c r="P12" s="111"/>
      <c r="Q12" s="112"/>
      <c r="R12" s="111"/>
      <c r="S12" s="112"/>
      <c r="T12" s="111"/>
      <c r="U12" s="112"/>
      <c r="V12" s="111"/>
      <c r="W12" s="112"/>
      <c r="X12" s="111"/>
      <c r="Y12" s="112"/>
      <c r="Z12" s="174"/>
      <c r="AA12" s="175"/>
      <c r="AB12" s="3"/>
      <c r="AC12" s="2"/>
      <c r="AD12" s="3"/>
      <c r="AE12" s="3"/>
      <c r="AF12" s="3"/>
      <c r="AG12" s="4"/>
      <c r="AH12" s="4"/>
    </row>
    <row r="13" spans="1:34" ht="20.25" customHeight="1" thickBot="1">
      <c r="A13" s="2"/>
      <c r="B13" s="3"/>
      <c r="C13" s="104"/>
      <c r="D13" s="105"/>
      <c r="E13" s="106"/>
      <c r="F13" s="104"/>
      <c r="G13" s="170"/>
      <c r="H13" s="126"/>
      <c r="I13" s="108"/>
      <c r="J13" s="241"/>
      <c r="K13" s="242"/>
      <c r="L13" s="107"/>
      <c r="M13" s="108"/>
      <c r="N13" s="107"/>
      <c r="O13" s="108"/>
      <c r="P13" s="107"/>
      <c r="Q13" s="108"/>
      <c r="R13" s="107"/>
      <c r="S13" s="108"/>
      <c r="T13" s="107"/>
      <c r="U13" s="108"/>
      <c r="V13" s="107"/>
      <c r="W13" s="108"/>
      <c r="X13" s="107"/>
      <c r="Y13" s="108"/>
      <c r="Z13" s="109"/>
      <c r="AA13" s="110"/>
      <c r="AB13" s="3"/>
      <c r="AC13" s="2"/>
      <c r="AD13" s="3"/>
      <c r="AE13" s="3"/>
      <c r="AF13" s="3"/>
      <c r="AG13" s="4"/>
      <c r="AH13" s="4"/>
    </row>
    <row r="14" spans="1:34" ht="20.25" customHeight="1" thickBot="1">
      <c r="A14" s="2"/>
      <c r="B14" s="3"/>
      <c r="C14" s="3"/>
      <c r="D14" s="3"/>
      <c r="E14" s="3"/>
      <c r="F14" s="3"/>
      <c r="G14" s="3"/>
      <c r="H14" s="25"/>
      <c r="I14" s="25"/>
      <c r="J14" s="25"/>
      <c r="K14" s="25"/>
      <c r="L14" s="25"/>
      <c r="M14" s="25"/>
      <c r="N14" s="25"/>
      <c r="O14" s="25"/>
      <c r="P14" s="25"/>
      <c r="Q14" s="25"/>
      <c r="R14" s="25"/>
      <c r="S14" s="25"/>
      <c r="T14" s="25"/>
      <c r="U14" s="25"/>
      <c r="V14" s="25"/>
      <c r="W14" s="25"/>
      <c r="X14" s="25"/>
      <c r="Y14" s="25"/>
      <c r="Z14" s="25"/>
      <c r="AA14" s="25"/>
      <c r="AB14" s="3"/>
      <c r="AC14" s="2"/>
      <c r="AD14" s="3"/>
      <c r="AE14" s="3"/>
      <c r="AF14" s="3"/>
      <c r="AG14" s="4"/>
      <c r="AH14" s="4"/>
    </row>
    <row r="15" spans="1:34" ht="20.25" customHeight="1" thickBot="1">
      <c r="A15" s="2"/>
      <c r="B15" s="3"/>
      <c r="C15" s="120" t="s">
        <v>45</v>
      </c>
      <c r="D15" s="160"/>
      <c r="E15" s="161"/>
      <c r="F15" s="121" t="s">
        <v>4</v>
      </c>
      <c r="G15" s="200"/>
      <c r="H15" s="115" t="s">
        <v>50</v>
      </c>
      <c r="I15" s="116"/>
      <c r="J15" s="173" t="s">
        <v>51</v>
      </c>
      <c r="K15" s="116"/>
      <c r="L15" s="173" t="s">
        <v>52</v>
      </c>
      <c r="M15" s="116"/>
      <c r="N15" s="173" t="s">
        <v>53</v>
      </c>
      <c r="O15" s="116"/>
      <c r="P15" s="173" t="s">
        <v>54</v>
      </c>
      <c r="Q15" s="116"/>
      <c r="R15" s="173" t="s">
        <v>55</v>
      </c>
      <c r="S15" s="116"/>
      <c r="T15" s="173" t="s">
        <v>56</v>
      </c>
      <c r="U15" s="116"/>
      <c r="V15" s="173" t="s">
        <v>57</v>
      </c>
      <c r="W15" s="116"/>
      <c r="X15" s="173" t="s">
        <v>58</v>
      </c>
      <c r="Y15" s="116"/>
      <c r="Z15" s="173"/>
      <c r="AA15" s="125"/>
      <c r="AB15" s="2"/>
      <c r="AC15" s="192" t="s">
        <v>40</v>
      </c>
      <c r="AD15" s="193"/>
      <c r="AE15" s="193"/>
      <c r="AF15" s="193"/>
      <c r="AG15" s="194"/>
      <c r="AH15" s="4"/>
    </row>
    <row r="16" spans="1:34" ht="20.25" customHeight="1" thickBot="1">
      <c r="A16" s="2"/>
      <c r="B16" s="3"/>
      <c r="C16" s="162"/>
      <c r="D16" s="163"/>
      <c r="E16" s="164"/>
      <c r="F16" s="111"/>
      <c r="G16" s="175"/>
      <c r="H16" s="113" t="s">
        <v>59</v>
      </c>
      <c r="I16" s="114"/>
      <c r="J16" s="113" t="s">
        <v>60</v>
      </c>
      <c r="K16" s="114"/>
      <c r="L16" s="113" t="s">
        <v>61</v>
      </c>
      <c r="M16" s="114"/>
      <c r="N16" s="113" t="s">
        <v>62</v>
      </c>
      <c r="O16" s="114"/>
      <c r="P16" s="113"/>
      <c r="Q16" s="114"/>
      <c r="R16" s="113"/>
      <c r="S16" s="114"/>
      <c r="T16" s="113"/>
      <c r="U16" s="114"/>
      <c r="V16" s="113"/>
      <c r="W16" s="114"/>
      <c r="X16" s="113"/>
      <c r="Y16" s="114"/>
      <c r="Z16" s="176"/>
      <c r="AA16" s="177"/>
      <c r="AB16" s="2"/>
      <c r="AC16" s="198" t="s">
        <v>37</v>
      </c>
      <c r="AD16" s="198"/>
      <c r="AE16" s="198"/>
      <c r="AF16" s="198"/>
      <c r="AG16" s="198"/>
      <c r="AH16" s="4"/>
    </row>
    <row r="17" spans="1:34" ht="20.25" customHeight="1">
      <c r="A17" s="2"/>
      <c r="B17" s="3"/>
      <c r="C17" s="162"/>
      <c r="D17" s="163"/>
      <c r="E17" s="164"/>
      <c r="F17" s="111"/>
      <c r="G17" s="175"/>
      <c r="H17" s="111"/>
      <c r="I17" s="112"/>
      <c r="J17" s="111"/>
      <c r="K17" s="112"/>
      <c r="L17" s="111"/>
      <c r="M17" s="112"/>
      <c r="N17" s="111"/>
      <c r="O17" s="112"/>
      <c r="P17" s="111"/>
      <c r="Q17" s="112"/>
      <c r="R17" s="111"/>
      <c r="S17" s="112"/>
      <c r="T17" s="111"/>
      <c r="U17" s="112"/>
      <c r="V17" s="111"/>
      <c r="W17" s="112"/>
      <c r="X17" s="111"/>
      <c r="Y17" s="112"/>
      <c r="Z17" s="174"/>
      <c r="AA17" s="175"/>
      <c r="AB17" s="2"/>
      <c r="AC17" s="22"/>
      <c r="AD17" s="23"/>
      <c r="AE17" s="23"/>
      <c r="AF17" s="23"/>
      <c r="AG17" s="24"/>
      <c r="AH17" s="4"/>
    </row>
    <row r="18" spans="1:34" ht="20.25" customHeight="1" thickBot="1">
      <c r="A18" s="2"/>
      <c r="B18" s="3"/>
      <c r="C18" s="162"/>
      <c r="D18" s="163"/>
      <c r="E18" s="164"/>
      <c r="F18" s="123"/>
      <c r="G18" s="201"/>
      <c r="H18" s="107"/>
      <c r="I18" s="108"/>
      <c r="J18" s="107"/>
      <c r="K18" s="108"/>
      <c r="L18" s="107"/>
      <c r="M18" s="108"/>
      <c r="N18" s="107"/>
      <c r="O18" s="108"/>
      <c r="P18" s="107"/>
      <c r="Q18" s="108"/>
      <c r="R18" s="107"/>
      <c r="S18" s="108"/>
      <c r="T18" s="107"/>
      <c r="U18" s="108"/>
      <c r="V18" s="107"/>
      <c r="W18" s="108"/>
      <c r="X18" s="107"/>
      <c r="Y18" s="108"/>
      <c r="Z18" s="109"/>
      <c r="AA18" s="110"/>
      <c r="AB18" s="2"/>
      <c r="AC18" s="2"/>
      <c r="AD18" s="3"/>
      <c r="AE18" s="3"/>
      <c r="AF18" s="3"/>
      <c r="AG18" s="4"/>
      <c r="AH18" s="4"/>
    </row>
    <row r="19" spans="1:34" ht="20.25" customHeight="1">
      <c r="A19" s="2"/>
      <c r="B19" s="3"/>
      <c r="C19" s="162"/>
      <c r="D19" s="163"/>
      <c r="E19" s="164"/>
      <c r="F19" s="120" t="s">
        <v>48</v>
      </c>
      <c r="G19" s="121"/>
      <c r="H19" s="64" t="s">
        <v>71</v>
      </c>
      <c r="I19" s="65" t="s">
        <v>72</v>
      </c>
      <c r="J19" s="65" t="s">
        <v>73</v>
      </c>
      <c r="K19" s="65" t="s">
        <v>74</v>
      </c>
      <c r="L19" s="65" t="s">
        <v>75</v>
      </c>
      <c r="M19" s="65" t="s">
        <v>76</v>
      </c>
      <c r="N19" s="65" t="s">
        <v>77</v>
      </c>
      <c r="O19" s="65" t="s">
        <v>78</v>
      </c>
      <c r="P19" s="65" t="s">
        <v>112</v>
      </c>
      <c r="Q19" s="66" t="s">
        <v>96</v>
      </c>
      <c r="R19" s="65" t="s">
        <v>79</v>
      </c>
      <c r="S19" s="65" t="s">
        <v>113</v>
      </c>
      <c r="T19" s="65" t="s">
        <v>76</v>
      </c>
      <c r="U19" s="65" t="s">
        <v>80</v>
      </c>
      <c r="V19" s="65" t="s">
        <v>81</v>
      </c>
      <c r="W19" s="65"/>
      <c r="X19" s="65"/>
      <c r="Y19" s="65"/>
      <c r="Z19" s="65"/>
      <c r="AA19" s="67"/>
      <c r="AB19" s="3"/>
      <c r="AC19" s="2"/>
      <c r="AD19" s="3"/>
      <c r="AE19" s="3"/>
      <c r="AF19" s="3"/>
      <c r="AG19" s="4"/>
      <c r="AH19" s="4"/>
    </row>
    <row r="20" spans="1:34" ht="20.25" customHeight="1">
      <c r="A20" s="2"/>
      <c r="B20" s="3"/>
      <c r="C20" s="162"/>
      <c r="D20" s="163"/>
      <c r="E20" s="164"/>
      <c r="F20" s="150"/>
      <c r="G20" s="111"/>
      <c r="H20" s="68"/>
      <c r="I20" s="69"/>
      <c r="J20" s="69"/>
      <c r="K20" s="69"/>
      <c r="L20" s="69"/>
      <c r="M20" s="69"/>
      <c r="N20" s="69"/>
      <c r="O20" s="69"/>
      <c r="P20" s="69"/>
      <c r="Q20" s="69"/>
      <c r="R20" s="69"/>
      <c r="S20" s="69"/>
      <c r="T20" s="69"/>
      <c r="U20" s="69"/>
      <c r="V20" s="69"/>
      <c r="W20" s="69"/>
      <c r="X20" s="69"/>
      <c r="Y20" s="69"/>
      <c r="Z20" s="69"/>
      <c r="AA20" s="70"/>
      <c r="AB20" s="3"/>
      <c r="AC20" s="2"/>
      <c r="AD20" s="3"/>
      <c r="AE20" s="3"/>
      <c r="AF20" s="3"/>
      <c r="AG20" s="4"/>
      <c r="AH20" s="4"/>
    </row>
    <row r="21" spans="1:34" ht="20.25" customHeight="1">
      <c r="A21" s="2"/>
      <c r="B21" s="3"/>
      <c r="C21" s="162"/>
      <c r="D21" s="163"/>
      <c r="E21" s="164"/>
      <c r="F21" s="150"/>
      <c r="G21" s="111"/>
      <c r="H21" s="68"/>
      <c r="I21" s="69"/>
      <c r="J21" s="69"/>
      <c r="K21" s="69"/>
      <c r="L21" s="69"/>
      <c r="M21" s="69"/>
      <c r="N21" s="69"/>
      <c r="O21" s="69"/>
      <c r="P21" s="69"/>
      <c r="Q21" s="69"/>
      <c r="R21" s="69"/>
      <c r="S21" s="69"/>
      <c r="T21" s="69"/>
      <c r="U21" s="69"/>
      <c r="V21" s="69"/>
      <c r="W21" s="69"/>
      <c r="X21" s="69"/>
      <c r="Y21" s="69"/>
      <c r="Z21" s="69"/>
      <c r="AA21" s="70"/>
      <c r="AB21" s="3"/>
      <c r="AC21" s="195" t="s">
        <v>39</v>
      </c>
      <c r="AD21" s="196"/>
      <c r="AE21" s="196"/>
      <c r="AF21" s="196"/>
      <c r="AG21" s="197"/>
      <c r="AH21" s="4"/>
    </row>
    <row r="22" spans="1:34" ht="20.25" customHeight="1" thickBot="1">
      <c r="A22" s="2"/>
      <c r="B22" s="3"/>
      <c r="C22" s="165"/>
      <c r="D22" s="166"/>
      <c r="E22" s="167"/>
      <c r="F22" s="122"/>
      <c r="G22" s="123"/>
      <c r="H22" s="71"/>
      <c r="I22" s="33"/>
      <c r="J22" s="33"/>
      <c r="K22" s="33"/>
      <c r="L22" s="33"/>
      <c r="M22" s="33"/>
      <c r="N22" s="33"/>
      <c r="O22" s="33"/>
      <c r="P22" s="33"/>
      <c r="Q22" s="33"/>
      <c r="R22" s="33"/>
      <c r="S22" s="33"/>
      <c r="T22" s="33"/>
      <c r="U22" s="33"/>
      <c r="V22" s="33"/>
      <c r="W22" s="33"/>
      <c r="X22" s="33"/>
      <c r="Y22" s="33"/>
      <c r="Z22" s="33"/>
      <c r="AA22" s="34"/>
      <c r="AB22" s="3"/>
      <c r="AC22" s="29"/>
      <c r="AD22" s="25"/>
      <c r="AE22" s="25"/>
      <c r="AF22" s="25"/>
      <c r="AG22" s="26"/>
      <c r="AH22" s="4"/>
    </row>
    <row r="23" spans="1:34" ht="20.25" customHeight="1" thickBot="1">
      <c r="A23" s="2"/>
      <c r="B23" s="3"/>
      <c r="C23" s="3"/>
      <c r="D23" s="3"/>
      <c r="E23" s="3"/>
      <c r="F23" s="3"/>
      <c r="G23" s="3"/>
      <c r="H23" s="25"/>
      <c r="I23" s="25"/>
      <c r="J23" s="25"/>
      <c r="K23" s="25"/>
      <c r="L23" s="25"/>
      <c r="M23" s="25"/>
      <c r="N23" s="25"/>
      <c r="O23" s="25"/>
      <c r="P23" s="25"/>
      <c r="Q23" s="25"/>
      <c r="R23" s="25"/>
      <c r="S23" s="25"/>
      <c r="T23" s="25"/>
      <c r="U23" s="25"/>
      <c r="V23" s="25"/>
      <c r="W23" s="25"/>
      <c r="X23" s="25"/>
      <c r="Y23" s="25"/>
      <c r="Z23" s="25"/>
      <c r="AA23" s="25"/>
      <c r="AB23" s="3"/>
      <c r="AC23" s="29"/>
      <c r="AD23" s="25"/>
      <c r="AE23" s="25"/>
      <c r="AF23" s="25"/>
      <c r="AG23" s="26"/>
      <c r="AH23" s="4"/>
    </row>
    <row r="24" spans="1:34" ht="20.25" customHeight="1">
      <c r="A24" s="17"/>
      <c r="B24" s="3"/>
      <c r="C24" s="120" t="s">
        <v>38</v>
      </c>
      <c r="D24" s="160"/>
      <c r="E24" s="161"/>
      <c r="F24" s="188" t="s">
        <v>43</v>
      </c>
      <c r="G24" s="161"/>
      <c r="H24" s="184" t="s">
        <v>61</v>
      </c>
      <c r="I24" s="178"/>
      <c r="J24" s="178" t="s">
        <v>82</v>
      </c>
      <c r="K24" s="178"/>
      <c r="L24" s="178" t="s">
        <v>83</v>
      </c>
      <c r="M24" s="178"/>
      <c r="N24" s="178"/>
      <c r="O24" s="178"/>
      <c r="P24" s="173" t="s">
        <v>54</v>
      </c>
      <c r="Q24" s="116"/>
      <c r="R24" s="173" t="s">
        <v>55</v>
      </c>
      <c r="S24" s="116"/>
      <c r="T24" s="173" t="s">
        <v>56</v>
      </c>
      <c r="U24" s="116"/>
      <c r="V24" s="178"/>
      <c r="W24" s="178"/>
      <c r="X24" s="178" t="s">
        <v>84</v>
      </c>
      <c r="Y24" s="178"/>
      <c r="Z24" s="178" t="s">
        <v>85</v>
      </c>
      <c r="AA24" s="179"/>
      <c r="AB24" s="3"/>
      <c r="AC24" s="29"/>
      <c r="AD24" s="25"/>
      <c r="AE24" s="25"/>
      <c r="AF24" s="25"/>
      <c r="AG24" s="26"/>
      <c r="AH24" s="4"/>
    </row>
    <row r="25" spans="1:34" ht="20.25" customHeight="1" thickBot="1">
      <c r="A25" s="2"/>
      <c r="B25" s="3"/>
      <c r="C25" s="165"/>
      <c r="D25" s="166"/>
      <c r="E25" s="167"/>
      <c r="F25" s="165"/>
      <c r="G25" s="167"/>
      <c r="H25" s="148"/>
      <c r="I25" s="149"/>
      <c r="J25" s="149"/>
      <c r="K25" s="149"/>
      <c r="L25" s="149"/>
      <c r="M25" s="149"/>
      <c r="N25" s="149"/>
      <c r="O25" s="149"/>
      <c r="P25" s="149"/>
      <c r="Q25" s="149"/>
      <c r="R25" s="149"/>
      <c r="S25" s="149"/>
      <c r="T25" s="149"/>
      <c r="U25" s="149"/>
      <c r="V25" s="149"/>
      <c r="W25" s="149"/>
      <c r="X25" s="149"/>
      <c r="Y25" s="149"/>
      <c r="Z25" s="149"/>
      <c r="AA25" s="205"/>
      <c r="AB25" s="3"/>
      <c r="AC25" s="29"/>
      <c r="AD25" s="25"/>
      <c r="AE25" s="25"/>
      <c r="AF25" s="25"/>
      <c r="AG25" s="26"/>
      <c r="AH25" s="4"/>
    </row>
    <row r="26" spans="1:34" ht="20.25" customHeight="1" thickBot="1">
      <c r="A26" s="2"/>
      <c r="B26" s="3"/>
      <c r="C26" s="35"/>
      <c r="D26" s="35"/>
      <c r="E26" s="35"/>
      <c r="F26" s="28"/>
      <c r="G26" s="28"/>
      <c r="H26" s="25"/>
      <c r="I26" s="25"/>
      <c r="J26" s="25"/>
      <c r="K26" s="25"/>
      <c r="L26" s="25"/>
      <c r="M26" s="25"/>
      <c r="N26" s="25"/>
      <c r="O26" s="25"/>
      <c r="P26" s="25"/>
      <c r="Q26" s="25"/>
      <c r="R26" s="25"/>
      <c r="S26" s="25"/>
      <c r="T26" s="25"/>
      <c r="U26" s="25"/>
      <c r="V26" s="25"/>
      <c r="W26" s="25"/>
      <c r="X26" s="25"/>
      <c r="Y26" s="25"/>
      <c r="Z26" s="25"/>
      <c r="AA26" s="25"/>
      <c r="AB26" s="3"/>
      <c r="AC26" s="192" t="s">
        <v>109</v>
      </c>
      <c r="AD26" s="193"/>
      <c r="AE26" s="193"/>
      <c r="AF26" s="193"/>
      <c r="AG26" s="194"/>
      <c r="AH26" s="4"/>
    </row>
    <row r="27" spans="1:34" ht="20.25" customHeight="1">
      <c r="A27" s="2"/>
      <c r="B27" s="3"/>
      <c r="C27" s="98" t="s">
        <v>5</v>
      </c>
      <c r="D27" s="99"/>
      <c r="E27" s="99"/>
      <c r="F27" s="229" t="s">
        <v>114</v>
      </c>
      <c r="G27" s="229"/>
      <c r="H27" s="229"/>
      <c r="I27" s="229"/>
      <c r="J27" s="229"/>
      <c r="K27" s="229"/>
      <c r="L27" s="229"/>
      <c r="M27" s="229"/>
      <c r="N27" s="229"/>
      <c r="O27" s="229"/>
      <c r="P27" s="229"/>
      <c r="Q27" s="229"/>
      <c r="R27" s="229"/>
      <c r="S27" s="229"/>
      <c r="T27" s="229"/>
      <c r="U27" s="229"/>
      <c r="V27" s="229"/>
      <c r="W27" s="229"/>
      <c r="X27" s="229"/>
      <c r="Y27" s="229"/>
      <c r="Z27" s="229"/>
      <c r="AA27" s="230"/>
      <c r="AB27" s="3"/>
      <c r="AC27" s="3"/>
      <c r="AD27" s="3"/>
      <c r="AE27" s="3"/>
      <c r="AF27" s="3"/>
      <c r="AG27" s="3"/>
      <c r="AH27" s="4"/>
    </row>
    <row r="28" spans="1:34" ht="20.25" customHeight="1" thickBot="1">
      <c r="A28" s="2"/>
      <c r="B28" s="3"/>
      <c r="C28" s="104" t="s">
        <v>49</v>
      </c>
      <c r="D28" s="105"/>
      <c r="E28" s="105"/>
      <c r="F28" s="231" t="s">
        <v>114</v>
      </c>
      <c r="G28" s="231"/>
      <c r="H28" s="231"/>
      <c r="I28" s="231"/>
      <c r="J28" s="231"/>
      <c r="K28" s="231"/>
      <c r="L28" s="231"/>
      <c r="M28" s="231"/>
      <c r="N28" s="231"/>
      <c r="O28" s="231"/>
      <c r="P28" s="231"/>
      <c r="Q28" s="231"/>
      <c r="R28" s="231"/>
      <c r="S28" s="231"/>
      <c r="T28" s="231"/>
      <c r="U28" s="231"/>
      <c r="V28" s="231"/>
      <c r="W28" s="231"/>
      <c r="X28" s="231"/>
      <c r="Y28" s="231"/>
      <c r="Z28" s="231"/>
      <c r="AA28" s="232"/>
      <c r="AB28" s="3"/>
      <c r="AC28" s="3"/>
      <c r="AD28" s="3"/>
      <c r="AE28" s="3"/>
      <c r="AF28" s="3"/>
      <c r="AG28" s="3"/>
      <c r="AH28" s="4"/>
    </row>
    <row r="29" spans="1:34" ht="20.25" customHeight="1">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4"/>
    </row>
    <row r="30" spans="1:34" ht="20.25" customHeight="1" thickBot="1">
      <c r="A30" s="2"/>
      <c r="B30" s="3" t="s">
        <v>6</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4"/>
    </row>
    <row r="31" spans="1:34" ht="13.5" customHeight="1">
      <c r="A31" s="17"/>
      <c r="B31" s="3"/>
      <c r="C31" s="120" t="s">
        <v>31</v>
      </c>
      <c r="D31" s="121"/>
      <c r="E31" s="121"/>
      <c r="F31" s="133" t="s">
        <v>7</v>
      </c>
      <c r="G31" s="134"/>
      <c r="H31" s="135"/>
      <c r="I31" s="233" t="s">
        <v>86</v>
      </c>
      <c r="J31" s="121"/>
      <c r="K31" s="121"/>
      <c r="L31" s="121"/>
      <c r="M31" s="121"/>
      <c r="N31" s="121"/>
      <c r="O31" s="23" t="s">
        <v>29</v>
      </c>
      <c r="P31" s="23"/>
      <c r="Q31" s="23"/>
      <c r="R31" s="23"/>
      <c r="S31" s="23"/>
      <c r="T31" s="23"/>
      <c r="U31" s="121" t="s">
        <v>87</v>
      </c>
      <c r="V31" s="121"/>
      <c r="W31" s="121"/>
      <c r="X31" s="23"/>
      <c r="Y31" s="23" t="s">
        <v>9</v>
      </c>
      <c r="Z31" s="23"/>
      <c r="AA31" s="23"/>
      <c r="AB31" s="23"/>
      <c r="AC31" s="23"/>
      <c r="AD31" s="23"/>
      <c r="AE31" s="23"/>
      <c r="AF31" s="23"/>
      <c r="AG31" s="24"/>
      <c r="AH31" s="4"/>
    </row>
    <row r="32" spans="1:34" ht="13.5" customHeight="1" thickBot="1">
      <c r="A32" s="2"/>
      <c r="B32" s="3"/>
      <c r="C32" s="150"/>
      <c r="D32" s="111"/>
      <c r="E32" s="111"/>
      <c r="F32" s="136"/>
      <c r="G32" s="137"/>
      <c r="H32" s="138"/>
      <c r="I32" s="122"/>
      <c r="J32" s="123"/>
      <c r="K32" s="123"/>
      <c r="L32" s="123"/>
      <c r="M32" s="123"/>
      <c r="N32" s="123"/>
      <c r="O32" s="3" t="s">
        <v>30</v>
      </c>
      <c r="P32" s="3"/>
      <c r="Q32" s="3"/>
      <c r="R32" s="3"/>
      <c r="S32" s="3"/>
      <c r="T32" s="3"/>
      <c r="U32" s="123"/>
      <c r="V32" s="123"/>
      <c r="W32" s="123"/>
      <c r="X32" s="3"/>
      <c r="Y32" s="3" t="s">
        <v>10</v>
      </c>
      <c r="Z32" s="3"/>
      <c r="AA32" s="3"/>
      <c r="AB32" s="3"/>
      <c r="AC32" s="3"/>
      <c r="AD32" s="3"/>
      <c r="AE32" s="3"/>
      <c r="AF32" s="3"/>
      <c r="AG32" s="4"/>
      <c r="AH32" s="4"/>
    </row>
    <row r="33" spans="1:34" ht="20.25" customHeight="1" thickBot="1">
      <c r="A33" s="2"/>
      <c r="B33" s="3"/>
      <c r="C33" s="150"/>
      <c r="D33" s="111"/>
      <c r="E33" s="111"/>
      <c r="F33" s="145" t="s">
        <v>8</v>
      </c>
      <c r="G33" s="146"/>
      <c r="H33" s="147"/>
      <c r="I33" s="9"/>
      <c r="J33" s="9" t="s">
        <v>11</v>
      </c>
      <c r="K33" s="9"/>
      <c r="L33" s="9"/>
      <c r="M33" s="9"/>
      <c r="N33" s="9"/>
      <c r="O33" s="9" t="s">
        <v>12</v>
      </c>
      <c r="P33" s="9"/>
      <c r="Q33" s="9"/>
      <c r="R33" s="9" t="s">
        <v>13</v>
      </c>
      <c r="S33" s="9"/>
      <c r="T33" s="9"/>
      <c r="U33" s="9"/>
      <c r="V33" s="9"/>
      <c r="W33" s="9"/>
      <c r="X33" s="142" t="s">
        <v>14</v>
      </c>
      <c r="Y33" s="143"/>
      <c r="Z33" s="144"/>
      <c r="AA33" s="72">
        <v>1</v>
      </c>
      <c r="AB33" s="73">
        <v>2</v>
      </c>
      <c r="AC33" s="73">
        <v>3</v>
      </c>
      <c r="AD33" s="73">
        <v>4</v>
      </c>
      <c r="AE33" s="73">
        <v>5</v>
      </c>
      <c r="AF33" s="73">
        <v>6</v>
      </c>
      <c r="AG33" s="18">
        <v>7</v>
      </c>
      <c r="AH33" s="4"/>
    </row>
    <row r="34" spans="1:34" ht="20.25" customHeight="1">
      <c r="A34" s="2"/>
      <c r="B34" s="3"/>
      <c r="C34" s="150"/>
      <c r="D34" s="111"/>
      <c r="E34" s="111"/>
      <c r="F34" s="151" t="s">
        <v>115</v>
      </c>
      <c r="G34" s="152"/>
      <c r="H34" s="153"/>
      <c r="I34" s="20" t="s">
        <v>88</v>
      </c>
      <c r="J34" s="66" t="s">
        <v>89</v>
      </c>
      <c r="K34" s="66" t="s">
        <v>77</v>
      </c>
      <c r="L34" s="66" t="s">
        <v>90</v>
      </c>
      <c r="M34" s="66" t="s">
        <v>88</v>
      </c>
      <c r="N34" s="66" t="s">
        <v>91</v>
      </c>
      <c r="O34" s="66" t="s">
        <v>92</v>
      </c>
      <c r="P34" s="66" t="s">
        <v>93</v>
      </c>
      <c r="Q34" s="66" t="s">
        <v>94</v>
      </c>
      <c r="R34" s="66" t="s">
        <v>95</v>
      </c>
      <c r="S34" s="66" t="s">
        <v>93</v>
      </c>
      <c r="T34" s="66" t="s">
        <v>96</v>
      </c>
      <c r="U34" s="66" t="s">
        <v>97</v>
      </c>
      <c r="V34" s="66" t="s">
        <v>98</v>
      </c>
      <c r="W34" s="66" t="s">
        <v>93</v>
      </c>
      <c r="X34" s="40" t="s">
        <v>99</v>
      </c>
      <c r="Y34" s="40" t="s">
        <v>100</v>
      </c>
      <c r="Z34" s="40" t="s">
        <v>92</v>
      </c>
      <c r="AA34" s="20" t="s">
        <v>94</v>
      </c>
      <c r="AB34" s="66" t="s">
        <v>95</v>
      </c>
      <c r="AC34" s="66" t="s">
        <v>77</v>
      </c>
      <c r="AD34" s="66" t="s">
        <v>90</v>
      </c>
      <c r="AE34" s="66" t="s">
        <v>88</v>
      </c>
      <c r="AF34" s="66" t="s">
        <v>91</v>
      </c>
      <c r="AG34" s="21" t="s">
        <v>92</v>
      </c>
      <c r="AH34" s="4"/>
    </row>
    <row r="35" spans="1:34" ht="20.25" customHeight="1" thickBot="1">
      <c r="A35" s="2"/>
      <c r="B35" s="3"/>
      <c r="C35" s="150"/>
      <c r="D35" s="111"/>
      <c r="E35" s="111"/>
      <c r="F35" s="154"/>
      <c r="G35" s="155"/>
      <c r="H35" s="156"/>
      <c r="I35" s="63" t="s">
        <v>101</v>
      </c>
      <c r="J35" s="69" t="s">
        <v>102</v>
      </c>
      <c r="K35" s="69" t="s">
        <v>95</v>
      </c>
      <c r="L35" s="69"/>
      <c r="M35" s="69"/>
      <c r="N35" s="69"/>
      <c r="O35" s="69"/>
      <c r="P35" s="69"/>
      <c r="Q35" s="69"/>
      <c r="R35" s="69"/>
      <c r="S35" s="74"/>
      <c r="T35" s="74"/>
      <c r="U35" s="74"/>
      <c r="V35" s="74"/>
      <c r="W35" s="74"/>
      <c r="X35" s="44"/>
      <c r="Y35" s="44"/>
      <c r="Z35" s="44"/>
      <c r="AA35" s="75"/>
      <c r="AB35" s="74"/>
      <c r="AC35" s="74"/>
      <c r="AD35" s="74"/>
      <c r="AE35" s="74"/>
      <c r="AF35" s="74"/>
      <c r="AG35" s="76"/>
      <c r="AH35" s="4"/>
    </row>
    <row r="36" spans="1:34" ht="20.25" customHeight="1" thickBot="1">
      <c r="A36" s="2"/>
      <c r="B36" s="3"/>
      <c r="C36" s="122"/>
      <c r="D36" s="123"/>
      <c r="E36" s="123"/>
      <c r="F36" s="157"/>
      <c r="G36" s="158"/>
      <c r="H36" s="159"/>
      <c r="I36" s="32"/>
      <c r="J36" s="33"/>
      <c r="K36" s="33"/>
      <c r="L36" s="33"/>
      <c r="M36" s="33"/>
      <c r="N36" s="33"/>
      <c r="O36" s="33"/>
      <c r="P36" s="33"/>
      <c r="Q36" s="33"/>
      <c r="R36" s="27"/>
      <c r="S36" s="86"/>
      <c r="T36" s="87"/>
      <c r="U36" s="87"/>
      <c r="V36" s="87"/>
      <c r="W36" s="87"/>
      <c r="X36" s="87"/>
      <c r="Y36" s="87"/>
      <c r="Z36" s="87"/>
      <c r="AA36" s="87"/>
      <c r="AB36" s="87"/>
      <c r="AC36" s="87"/>
      <c r="AD36" s="87"/>
      <c r="AE36" s="87"/>
      <c r="AF36" s="87"/>
      <c r="AG36" s="88"/>
      <c r="AH36" s="4"/>
    </row>
    <row r="37" spans="1:34" ht="9.75" customHeight="1" thickBot="1">
      <c r="A37" s="2"/>
      <c r="B37" s="3"/>
      <c r="C37" s="8"/>
      <c r="D37" s="25"/>
      <c r="E37" s="25"/>
      <c r="F37" s="49"/>
      <c r="G37" s="50"/>
      <c r="H37" s="49"/>
      <c r="I37" s="3"/>
      <c r="J37" s="3"/>
      <c r="K37" s="3"/>
      <c r="L37" s="3"/>
      <c r="M37" s="3"/>
      <c r="N37" s="3"/>
      <c r="O37" s="3"/>
      <c r="P37" s="3"/>
      <c r="Q37" s="3"/>
      <c r="R37" s="3"/>
      <c r="S37" s="3"/>
      <c r="T37" s="3"/>
      <c r="U37" s="3"/>
      <c r="V37" s="3"/>
      <c r="W37" s="3"/>
      <c r="X37" s="3"/>
      <c r="Y37" s="3"/>
      <c r="Z37" s="3"/>
      <c r="AA37" s="3"/>
      <c r="AB37" s="3"/>
      <c r="AC37" s="3"/>
      <c r="AD37" s="3"/>
      <c r="AE37" s="3"/>
      <c r="AF37" s="3"/>
      <c r="AG37" s="3"/>
      <c r="AH37" s="4"/>
    </row>
    <row r="38" spans="1:34" ht="13.5" customHeight="1">
      <c r="A38" s="17"/>
      <c r="B38" s="164" t="s">
        <v>108</v>
      </c>
      <c r="C38" s="120" t="s">
        <v>32</v>
      </c>
      <c r="D38" s="160"/>
      <c r="E38" s="161"/>
      <c r="F38" s="133" t="s">
        <v>7</v>
      </c>
      <c r="G38" s="134"/>
      <c r="H38" s="135"/>
      <c r="I38" s="23"/>
      <c r="J38" s="23"/>
      <c r="K38" s="23"/>
      <c r="L38" s="23"/>
      <c r="M38" s="23"/>
      <c r="N38" s="23"/>
      <c r="O38" s="23" t="s">
        <v>29</v>
      </c>
      <c r="P38" s="23"/>
      <c r="Q38" s="23"/>
      <c r="R38" s="23"/>
      <c r="S38" s="23"/>
      <c r="T38" s="23"/>
      <c r="U38" s="23"/>
      <c r="V38" s="23"/>
      <c r="W38" s="23"/>
      <c r="X38" s="23"/>
      <c r="Y38" s="23" t="s">
        <v>9</v>
      </c>
      <c r="Z38" s="23"/>
      <c r="AA38" s="23"/>
      <c r="AB38" s="23"/>
      <c r="AC38" s="23"/>
      <c r="AD38" s="23"/>
      <c r="AE38" s="23"/>
      <c r="AF38" s="23"/>
      <c r="AG38" s="24"/>
      <c r="AH38" s="4"/>
    </row>
    <row r="39" spans="1:34" ht="13.5" customHeight="1" thickBot="1">
      <c r="A39" s="2"/>
      <c r="B39" s="175"/>
      <c r="C39" s="162"/>
      <c r="D39" s="163"/>
      <c r="E39" s="164"/>
      <c r="F39" s="136"/>
      <c r="G39" s="137"/>
      <c r="H39" s="138"/>
      <c r="I39" s="3"/>
      <c r="J39" s="3"/>
      <c r="K39" s="3"/>
      <c r="L39" s="3"/>
      <c r="M39" s="3"/>
      <c r="N39" s="3"/>
      <c r="O39" s="3" t="s">
        <v>30</v>
      </c>
      <c r="P39" s="3"/>
      <c r="Q39" s="3"/>
      <c r="R39" s="3"/>
      <c r="S39" s="3"/>
      <c r="T39" s="3"/>
      <c r="U39" s="3"/>
      <c r="V39" s="3"/>
      <c r="W39" s="3"/>
      <c r="X39" s="3"/>
      <c r="Y39" s="3" t="s">
        <v>10</v>
      </c>
      <c r="Z39" s="3"/>
      <c r="AA39" s="3"/>
      <c r="AB39" s="3"/>
      <c r="AC39" s="3"/>
      <c r="AD39" s="3"/>
      <c r="AE39" s="3"/>
      <c r="AF39" s="3"/>
      <c r="AG39" s="4"/>
      <c r="AH39" s="4"/>
    </row>
    <row r="40" spans="1:34" ht="20.25" customHeight="1" thickBot="1">
      <c r="A40" s="2"/>
      <c r="B40" s="175"/>
      <c r="C40" s="162"/>
      <c r="D40" s="163"/>
      <c r="E40" s="164"/>
      <c r="F40" s="139" t="s">
        <v>8</v>
      </c>
      <c r="G40" s="140"/>
      <c r="H40" s="141"/>
      <c r="I40" s="9"/>
      <c r="J40" s="9" t="s">
        <v>11</v>
      </c>
      <c r="K40" s="9"/>
      <c r="L40" s="9"/>
      <c r="M40" s="9"/>
      <c r="N40" s="9"/>
      <c r="O40" s="9"/>
      <c r="P40" s="9"/>
      <c r="Q40" s="9"/>
      <c r="R40" s="9"/>
      <c r="S40" s="9"/>
      <c r="T40" s="9"/>
      <c r="U40" s="9"/>
      <c r="V40" s="9"/>
      <c r="W40" s="9"/>
      <c r="X40" s="142" t="s">
        <v>14</v>
      </c>
      <c r="Y40" s="143"/>
      <c r="Z40" s="144"/>
      <c r="AA40" s="36"/>
      <c r="AB40" s="37"/>
      <c r="AC40" s="37"/>
      <c r="AD40" s="37"/>
      <c r="AE40" s="37"/>
      <c r="AF40" s="37"/>
      <c r="AG40" s="10"/>
      <c r="AH40" s="4"/>
    </row>
    <row r="41" spans="1:34" ht="20.25" customHeight="1">
      <c r="A41" s="2"/>
      <c r="B41" s="175"/>
      <c r="C41" s="162"/>
      <c r="D41" s="163"/>
      <c r="E41" s="164"/>
      <c r="F41" s="151" t="s">
        <v>115</v>
      </c>
      <c r="G41" s="152"/>
      <c r="H41" s="153"/>
      <c r="I41" s="38"/>
      <c r="J41" s="39"/>
      <c r="K41" s="39"/>
      <c r="L41" s="39"/>
      <c r="M41" s="39"/>
      <c r="N41" s="39"/>
      <c r="O41" s="39"/>
      <c r="P41" s="39"/>
      <c r="Q41" s="39"/>
      <c r="R41" s="39"/>
      <c r="S41" s="39"/>
      <c r="T41" s="39"/>
      <c r="U41" s="39"/>
      <c r="V41" s="39"/>
      <c r="W41" s="39"/>
      <c r="X41" s="40"/>
      <c r="Y41" s="40"/>
      <c r="Z41" s="40"/>
      <c r="AA41" s="38"/>
      <c r="AB41" s="39"/>
      <c r="AC41" s="39"/>
      <c r="AD41" s="39"/>
      <c r="AE41" s="39"/>
      <c r="AF41" s="39"/>
      <c r="AG41" s="41"/>
      <c r="AH41" s="4"/>
    </row>
    <row r="42" spans="1:34" ht="20.25" customHeight="1" thickBot="1">
      <c r="A42" s="2"/>
      <c r="B42" s="175"/>
      <c r="C42" s="162"/>
      <c r="D42" s="163"/>
      <c r="E42" s="164"/>
      <c r="F42" s="154"/>
      <c r="G42" s="155"/>
      <c r="H42" s="156"/>
      <c r="I42" s="42"/>
      <c r="J42" s="30"/>
      <c r="K42" s="30"/>
      <c r="L42" s="30"/>
      <c r="M42" s="30"/>
      <c r="N42" s="30"/>
      <c r="O42" s="30"/>
      <c r="P42" s="30"/>
      <c r="Q42" s="30"/>
      <c r="R42" s="30"/>
      <c r="S42" s="43"/>
      <c r="T42" s="43"/>
      <c r="U42" s="43"/>
      <c r="V42" s="43"/>
      <c r="W42" s="43"/>
      <c r="X42" s="44"/>
      <c r="Y42" s="44"/>
      <c r="Z42" s="44"/>
      <c r="AA42" s="45"/>
      <c r="AB42" s="43"/>
      <c r="AC42" s="43"/>
      <c r="AD42" s="43"/>
      <c r="AE42" s="43"/>
      <c r="AF42" s="43"/>
      <c r="AG42" s="46"/>
      <c r="AH42" s="4"/>
    </row>
    <row r="43" spans="1:34" ht="20.25" customHeight="1" thickBot="1">
      <c r="A43" s="2"/>
      <c r="B43" s="175"/>
      <c r="C43" s="165"/>
      <c r="D43" s="166"/>
      <c r="E43" s="167"/>
      <c r="F43" s="157"/>
      <c r="G43" s="158"/>
      <c r="H43" s="159"/>
      <c r="I43" s="47"/>
      <c r="J43" s="31"/>
      <c r="K43" s="31"/>
      <c r="L43" s="31"/>
      <c r="M43" s="31"/>
      <c r="N43" s="31"/>
      <c r="O43" s="31"/>
      <c r="P43" s="31"/>
      <c r="Q43" s="31"/>
      <c r="R43" s="48"/>
      <c r="S43" s="86"/>
      <c r="T43" s="87"/>
      <c r="U43" s="87"/>
      <c r="V43" s="87"/>
      <c r="W43" s="87"/>
      <c r="X43" s="87"/>
      <c r="Y43" s="87"/>
      <c r="Z43" s="87"/>
      <c r="AA43" s="87"/>
      <c r="AB43" s="87"/>
      <c r="AC43" s="87"/>
      <c r="AD43" s="87"/>
      <c r="AE43" s="87"/>
      <c r="AF43" s="87"/>
      <c r="AG43" s="88"/>
      <c r="AH43" s="4"/>
    </row>
    <row r="44" spans="1:34" ht="20.25" customHeight="1" thickBot="1">
      <c r="A44" s="2"/>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4"/>
    </row>
    <row r="45" spans="1:34" ht="20.25" customHeight="1">
      <c r="A45" s="2"/>
      <c r="B45" s="3"/>
      <c r="C45" s="120" t="s">
        <v>33</v>
      </c>
      <c r="D45" s="121"/>
      <c r="E45" s="121"/>
      <c r="F45" s="124" t="s">
        <v>16</v>
      </c>
      <c r="G45" s="125"/>
      <c r="H45" s="124" t="s">
        <v>103</v>
      </c>
      <c r="I45" s="115"/>
      <c r="J45" s="115"/>
      <c r="K45" s="115"/>
      <c r="L45" s="115"/>
      <c r="M45" s="115"/>
      <c r="N45" s="125"/>
      <c r="O45" s="3"/>
      <c r="P45" s="3"/>
      <c r="Q45" s="3"/>
      <c r="R45" s="3"/>
      <c r="S45" s="3"/>
      <c r="T45" s="3"/>
      <c r="U45" s="3"/>
      <c r="V45" s="240" t="s">
        <v>107</v>
      </c>
      <c r="W45" s="128"/>
      <c r="X45" s="129"/>
      <c r="Y45" s="53" t="s">
        <v>19</v>
      </c>
      <c r="Z45" s="53"/>
      <c r="AA45" s="53"/>
      <c r="AB45" s="53"/>
      <c r="AC45" s="53"/>
      <c r="AD45" s="53"/>
      <c r="AE45" s="53"/>
      <c r="AF45" s="53"/>
      <c r="AG45" s="54"/>
      <c r="AH45" s="4"/>
    </row>
    <row r="46" spans="1:34" ht="20.25" customHeight="1" thickBot="1">
      <c r="A46" s="2"/>
      <c r="B46" s="3"/>
      <c r="C46" s="122"/>
      <c r="D46" s="123"/>
      <c r="E46" s="123"/>
      <c r="F46" s="126" t="s">
        <v>17</v>
      </c>
      <c r="G46" s="110"/>
      <c r="H46" s="126" t="s">
        <v>104</v>
      </c>
      <c r="I46" s="107"/>
      <c r="J46" s="107"/>
      <c r="K46" s="107"/>
      <c r="L46" s="107"/>
      <c r="M46" s="107"/>
      <c r="N46" s="110"/>
      <c r="O46" s="3"/>
      <c r="P46" s="3"/>
      <c r="Q46" s="3"/>
      <c r="R46" s="3"/>
      <c r="S46" s="3"/>
      <c r="T46" s="3"/>
      <c r="U46" s="3"/>
      <c r="V46" s="130"/>
      <c r="W46" s="131"/>
      <c r="X46" s="132"/>
      <c r="Y46" s="57"/>
      <c r="Z46" s="58"/>
      <c r="AA46" s="58"/>
      <c r="AB46" s="58" t="s">
        <v>105</v>
      </c>
      <c r="AC46" s="58" t="s">
        <v>105</v>
      </c>
      <c r="AD46" s="58" t="s">
        <v>105</v>
      </c>
      <c r="AE46" s="58" t="s">
        <v>105</v>
      </c>
      <c r="AF46" s="58" t="s">
        <v>105</v>
      </c>
      <c r="AG46" s="59" t="s">
        <v>20</v>
      </c>
      <c r="AH46" s="4"/>
    </row>
    <row r="47" spans="1:34" ht="20.25" customHeight="1" thickBot="1">
      <c r="A47" s="60"/>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6"/>
    </row>
    <row r="48" ht="13.5">
      <c r="B48" s="3" t="s">
        <v>15</v>
      </c>
    </row>
    <row r="49" ht="13.5">
      <c r="B49" s="5" t="s">
        <v>41</v>
      </c>
    </row>
    <row r="50" spans="1:34" ht="13.5">
      <c r="A50" s="3"/>
      <c r="B50" s="3" t="s">
        <v>42</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3.5">
      <c r="A51" s="3"/>
      <c r="B51" s="3" t="s">
        <v>44</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2" ht="13.5">
      <c r="A52" s="3"/>
      <c r="B52" s="5" t="s">
        <v>110</v>
      </c>
    </row>
    <row r="54" spans="29:30" ht="22.5" customHeight="1">
      <c r="AC54" s="3"/>
      <c r="AD54" s="3"/>
    </row>
    <row r="55" spans="23:25" ht="22.5" customHeight="1">
      <c r="W55" s="3"/>
      <c r="X55" s="3"/>
      <c r="Y55" s="3"/>
    </row>
  </sheetData>
  <sheetProtection/>
  <mergeCells count="151">
    <mergeCell ref="B38:B43"/>
    <mergeCell ref="AE3:AF3"/>
    <mergeCell ref="B3:H5"/>
    <mergeCell ref="Y5:Z5"/>
    <mergeCell ref="AB5:AC5"/>
    <mergeCell ref="AE5:AF5"/>
    <mergeCell ref="T7:W7"/>
    <mergeCell ref="P11:Q11"/>
    <mergeCell ref="J13:K13"/>
    <mergeCell ref="L13:M13"/>
    <mergeCell ref="AC10:AG10"/>
    <mergeCell ref="V10:W10"/>
    <mergeCell ref="Y3:Z3"/>
    <mergeCell ref="X10:Y10"/>
    <mergeCell ref="Z10:AA10"/>
    <mergeCell ref="P9:AA9"/>
    <mergeCell ref="P10:Q10"/>
    <mergeCell ref="T3:V3"/>
    <mergeCell ref="T5:V5"/>
    <mergeCell ref="C7:E7"/>
    <mergeCell ref="T13:U13"/>
    <mergeCell ref="R10:S10"/>
    <mergeCell ref="T10:U10"/>
    <mergeCell ref="C9:E13"/>
    <mergeCell ref="H13:I13"/>
    <mergeCell ref="P12:Q12"/>
    <mergeCell ref="L10:M10"/>
    <mergeCell ref="N10:O10"/>
    <mergeCell ref="N11:O11"/>
    <mergeCell ref="V45:X46"/>
    <mergeCell ref="H45:N45"/>
    <mergeCell ref="H46:N46"/>
    <mergeCell ref="AB3:AC3"/>
    <mergeCell ref="X33:Z33"/>
    <mergeCell ref="V12:W12"/>
    <mergeCell ref="X12:Y12"/>
    <mergeCell ref="J12:K12"/>
    <mergeCell ref="L12:M12"/>
    <mergeCell ref="N12:O12"/>
    <mergeCell ref="C45:E46"/>
    <mergeCell ref="F45:G45"/>
    <mergeCell ref="F46:G46"/>
    <mergeCell ref="C31:E36"/>
    <mergeCell ref="F41:H43"/>
    <mergeCell ref="C38:E43"/>
    <mergeCell ref="Z13:AA13"/>
    <mergeCell ref="V13:W13"/>
    <mergeCell ref="R12:S12"/>
    <mergeCell ref="T12:U12"/>
    <mergeCell ref="X13:Y13"/>
    <mergeCell ref="F34:H36"/>
    <mergeCell ref="V18:W18"/>
    <mergeCell ref="X18:Y18"/>
    <mergeCell ref="Z16:AA16"/>
    <mergeCell ref="V16:W16"/>
    <mergeCell ref="Z18:AA18"/>
    <mergeCell ref="X16:Y16"/>
    <mergeCell ref="X17:Y17"/>
    <mergeCell ref="V17:W17"/>
    <mergeCell ref="Z17:AA17"/>
    <mergeCell ref="T18:U18"/>
    <mergeCell ref="N17:O17"/>
    <mergeCell ref="N18:O18"/>
    <mergeCell ref="P18:Q18"/>
    <mergeCell ref="R18:S18"/>
    <mergeCell ref="P17:Q17"/>
    <mergeCell ref="R17:S17"/>
    <mergeCell ref="L11:M11"/>
    <mergeCell ref="J11:K11"/>
    <mergeCell ref="N13:O13"/>
    <mergeCell ref="T17:U17"/>
    <mergeCell ref="P13:Q13"/>
    <mergeCell ref="P15:Q15"/>
    <mergeCell ref="L16:M16"/>
    <mergeCell ref="R13:S13"/>
    <mergeCell ref="N15:O15"/>
    <mergeCell ref="N16:O16"/>
    <mergeCell ref="P16:Q16"/>
    <mergeCell ref="R16:S16"/>
    <mergeCell ref="T16:U16"/>
    <mergeCell ref="V15:W15"/>
    <mergeCell ref="Z11:AA11"/>
    <mergeCell ref="T11:U11"/>
    <mergeCell ref="V11:W11"/>
    <mergeCell ref="R11:S11"/>
    <mergeCell ref="X11:Y11"/>
    <mergeCell ref="Z12:AA12"/>
    <mergeCell ref="F15:G18"/>
    <mergeCell ref="C15:E22"/>
    <mergeCell ref="F10:G13"/>
    <mergeCell ref="H11:I11"/>
    <mergeCell ref="H10:I10"/>
    <mergeCell ref="H16:I16"/>
    <mergeCell ref="H17:I17"/>
    <mergeCell ref="H18:I18"/>
    <mergeCell ref="H12:I12"/>
    <mergeCell ref="F19:G22"/>
    <mergeCell ref="J15:K15"/>
    <mergeCell ref="L15:M15"/>
    <mergeCell ref="J16:K16"/>
    <mergeCell ref="J18:K18"/>
    <mergeCell ref="L18:M18"/>
    <mergeCell ref="L17:M17"/>
    <mergeCell ref="J17:K17"/>
    <mergeCell ref="P24:Q24"/>
    <mergeCell ref="R24:S24"/>
    <mergeCell ref="T24:U24"/>
    <mergeCell ref="Z25:AA25"/>
    <mergeCell ref="V25:W25"/>
    <mergeCell ref="L24:M24"/>
    <mergeCell ref="V24:W24"/>
    <mergeCell ref="U31:W32"/>
    <mergeCell ref="F38:H39"/>
    <mergeCell ref="F40:H40"/>
    <mergeCell ref="X40:Z40"/>
    <mergeCell ref="I31:N32"/>
    <mergeCell ref="J10:K10"/>
    <mergeCell ref="X24:Y24"/>
    <mergeCell ref="Z24:AA24"/>
    <mergeCell ref="F24:G25"/>
    <mergeCell ref="N24:O24"/>
    <mergeCell ref="S36:AG36"/>
    <mergeCell ref="X25:Y25"/>
    <mergeCell ref="T25:U25"/>
    <mergeCell ref="N25:O25"/>
    <mergeCell ref="P25:Q25"/>
    <mergeCell ref="S43:AG43"/>
    <mergeCell ref="F27:AA27"/>
    <mergeCell ref="F28:AA28"/>
    <mergeCell ref="F31:H32"/>
    <mergeCell ref="F33:H33"/>
    <mergeCell ref="C27:E27"/>
    <mergeCell ref="C28:E28"/>
    <mergeCell ref="A1:AH1"/>
    <mergeCell ref="AC15:AG15"/>
    <mergeCell ref="AC21:AG21"/>
    <mergeCell ref="AC16:AG16"/>
    <mergeCell ref="F9:G9"/>
    <mergeCell ref="R15:S15"/>
    <mergeCell ref="T15:U15"/>
    <mergeCell ref="AC26:AG26"/>
    <mergeCell ref="X15:Y15"/>
    <mergeCell ref="Z15:AA15"/>
    <mergeCell ref="C24:E25"/>
    <mergeCell ref="R25:S25"/>
    <mergeCell ref="H25:I25"/>
    <mergeCell ref="J25:K25"/>
    <mergeCell ref="L25:M25"/>
    <mergeCell ref="H15:I15"/>
    <mergeCell ref="H24:I24"/>
    <mergeCell ref="J24:K24"/>
  </mergeCells>
  <printOptions horizontalCentered="1" verticalCentered="1"/>
  <pageMargins left="0.52" right="0.1968503937007874" top="0.2" bottom="0.2" header="0.29" footer="0.27"/>
  <pageSetup horizontalDpi="400" verticalDpi="4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日置 仁美</dc:creator>
  <cp:keywords/>
  <dc:description/>
  <cp:lastModifiedBy>日置 仁美</cp:lastModifiedBy>
  <cp:lastPrinted>2024-03-14T02:32:30Z</cp:lastPrinted>
  <dcterms:created xsi:type="dcterms:W3CDTF">1997-01-08T22:48:59Z</dcterms:created>
  <dcterms:modified xsi:type="dcterms:W3CDTF">2024-04-12T05:12:25Z</dcterms:modified>
  <cp:category/>
  <cp:version/>
  <cp:contentType/>
  <cp:contentStatus/>
</cp:coreProperties>
</file>