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明細" sheetId="1" r:id="rId1"/>
  </sheets>
  <definedNames>
    <definedName name="_xlnm.Print_Area" localSheetId="0">'明細'!$A$1:$Z$52</definedName>
  </definedNames>
  <calcPr fullCalcOnLoad="1"/>
</workbook>
</file>

<file path=xl/sharedStrings.xml><?xml version="1.0" encoding="utf-8"?>
<sst xmlns="http://schemas.openxmlformats.org/spreadsheetml/2006/main" count="74" uniqueCount="66">
  <si>
    <t>入札者</t>
  </si>
  <si>
    <t>各料金単価</t>
  </si>
  <si>
    <t>常時</t>
  </si>
  <si>
    <t>予備電力</t>
  </si>
  <si>
    <t>託送料（送電サービス）</t>
  </si>
  <si>
    <t>単位</t>
  </si>
  <si>
    <t>kW</t>
  </si>
  <si>
    <t>月</t>
  </si>
  <si>
    <t>力率</t>
  </si>
  <si>
    <t>（％）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</si>
  <si>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</si>
  <si>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</si>
  <si>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</si>
  <si>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</si>
  <si>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</si>
  <si>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</si>
  <si>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</si>
  <si>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</si>
  <si>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</si>
  <si>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</si>
  <si>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</si>
  <si>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</si>
  <si>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</si>
  <si>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</si>
  <si>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</si>
  <si>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</si>
  <si>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</si>
  <si>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</si>
  <si>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燃料費調整単価…※１</t>
  </si>
  <si>
    <t>単位：円</t>
  </si>
  <si>
    <t>燃料費
調整金</t>
  </si>
  <si>
    <t>注意①　消費税及び地方消費税込みの額とすること。</t>
  </si>
  <si>
    <t>（例）…契約電力（常時）×基本料金単価（常時）×（185-100（力率％））/100</t>
  </si>
  <si>
    <t>件名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</si>
  <si>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</si>
  <si>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</si>
  <si>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</si>
  <si>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休日</t>
  </si>
  <si>
    <t>平日（夏季７月～９月）</t>
  </si>
  <si>
    <t>平日（その他季１０月～６月）</t>
  </si>
  <si>
    <t>平日</t>
  </si>
  <si>
    <t>使用電力量(kWh)</t>
  </si>
  <si>
    <t>計</t>
  </si>
  <si>
    <t>6</t>
  </si>
  <si>
    <t>注意②　入札書に添付する明細書は、この様式もしくはこれに沿ったものとすること。</t>
  </si>
  <si>
    <t>各料金計算式（入札者は、各項目の数式を記入して下さい。）</t>
  </si>
  <si>
    <t>10</t>
  </si>
  <si>
    <t>2</t>
  </si>
  <si>
    <t>3</t>
  </si>
  <si>
    <t>7</t>
  </si>
  <si>
    <t>8</t>
  </si>
  <si>
    <t>9</t>
  </si>
  <si>
    <t>11</t>
  </si>
  <si>
    <t>12</t>
  </si>
  <si>
    <t>4</t>
  </si>
  <si>
    <t>再生可能エネルギー発電促進賦課金…※２</t>
  </si>
  <si>
    <t>　※２　「再生可能エネルギー発電促進賦課金」は、管轄する
          電力会社の算出する令和２年５月のものとする。</t>
  </si>
  <si>
    <t>　※１　「燃料費調整単価」は、管轄する電力会社の
　　　　算出する令和２年１２月のものとする。</t>
  </si>
  <si>
    <t>四日市市立博物館で使用する電気</t>
  </si>
  <si>
    <t>1</t>
  </si>
  <si>
    <t>5</t>
  </si>
  <si>
    <t>蓄熱
電力量
(平日)</t>
  </si>
  <si>
    <t>蓄熱
電力量
(休日)</t>
  </si>
  <si>
    <t>蓄熱単価 平日（夏季７月～９月）</t>
  </si>
  <si>
    <t>蓄熱単価 平日（その他季１０月～６月）</t>
  </si>
  <si>
    <t>蓄熱単価 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</si>
</sst>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.00;&quot;▲ &quot;#,##0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33" borderId="17" xfId="0" applyNumberFormat="1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176" fontId="0" fillId="35" borderId="13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34" borderId="15" xfId="0" applyFill="1" applyBorder="1" applyAlignment="1">
      <alignment horizontal="left" vertical="center" shrinkToFit="1"/>
    </xf>
    <xf numFmtId="0" fontId="0" fillId="34" borderId="14" xfId="0" applyFill="1" applyBorder="1" applyAlignment="1">
      <alignment horizontal="left" vertical="center" shrinkToFit="1"/>
    </xf>
    <xf numFmtId="0" fontId="0" fillId="34" borderId="16" xfId="0" applyFill="1" applyBorder="1" applyAlignment="1">
      <alignment horizontal="left" vertical="center" shrinkToFit="1"/>
    </xf>
    <xf numFmtId="0" fontId="0" fillId="34" borderId="20" xfId="0" applyFill="1" applyBorder="1" applyAlignment="1">
      <alignment horizontal="left" vertical="center" shrinkToFit="1"/>
    </xf>
    <xf numFmtId="0" fontId="0" fillId="34" borderId="0" xfId="0" applyFill="1" applyBorder="1" applyAlignment="1">
      <alignment horizontal="left" vertical="center" shrinkToFit="1"/>
    </xf>
    <xf numFmtId="0" fontId="0" fillId="34" borderId="21" xfId="0" applyFill="1" applyBorder="1" applyAlignment="1">
      <alignment horizontal="left" vertical="center" shrinkToFit="1"/>
    </xf>
    <xf numFmtId="0" fontId="0" fillId="34" borderId="22" xfId="0" applyFill="1" applyBorder="1" applyAlignment="1">
      <alignment horizontal="left" vertical="center" shrinkToFit="1"/>
    </xf>
    <xf numFmtId="0" fontId="0" fillId="34" borderId="23" xfId="0" applyFill="1" applyBorder="1" applyAlignment="1">
      <alignment horizontal="left" vertical="center" shrinkToFit="1"/>
    </xf>
    <xf numFmtId="0" fontId="0" fillId="34" borderId="2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2" fillId="34" borderId="1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38" fontId="0" fillId="35" borderId="19" xfId="49" applyFont="1" applyFill="1" applyBorder="1" applyAlignment="1">
      <alignment vertical="center"/>
    </xf>
    <xf numFmtId="38" fontId="0" fillId="35" borderId="13" xfId="49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7" fontId="0" fillId="33" borderId="28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0" fillId="0" borderId="1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vertical="center" shrinkToFit="1"/>
    </xf>
    <xf numFmtId="0" fontId="6" fillId="0" borderId="12" xfId="0" applyNumberFormat="1" applyFon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left" vertical="center" shrinkToFit="1"/>
    </xf>
    <xf numFmtId="178" fontId="0" fillId="0" borderId="27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="85" zoomScaleSheetLayoutView="85" workbookViewId="0" topLeftCell="A28">
      <selection activeCell="U31" sqref="U31:V31"/>
    </sheetView>
  </sheetViews>
  <sheetFormatPr defaultColWidth="5.625" defaultRowHeight="13.5"/>
  <cols>
    <col min="1" max="1" width="3.25390625" style="0" customWidth="1"/>
    <col min="2" max="2" width="4.75390625" style="0" customWidth="1"/>
    <col min="3" max="12" width="4.625" style="0" customWidth="1"/>
    <col min="13" max="14" width="5.625" style="0" customWidth="1"/>
    <col min="15" max="18" width="4.625" style="0" customWidth="1"/>
    <col min="19" max="20" width="7.875" style="0" customWidth="1"/>
    <col min="21" max="22" width="6.50390625" style="0" customWidth="1"/>
    <col min="23" max="26" width="5.625" style="0" customWidth="1"/>
    <col min="27" max="27" width="9.875" style="0" bestFit="1" customWidth="1"/>
    <col min="28" max="28" width="6.50390625" style="0" bestFit="1" customWidth="1"/>
  </cols>
  <sheetData>
    <row r="1" spans="1:24" ht="27" customHeight="1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0" ht="27" customHeight="1">
      <c r="A3" s="113" t="s">
        <v>33</v>
      </c>
      <c r="B3" s="113"/>
      <c r="C3" s="113"/>
      <c r="D3" s="113"/>
      <c r="E3" s="113"/>
      <c r="F3" s="114" t="s">
        <v>58</v>
      </c>
      <c r="G3" s="115"/>
      <c r="H3" s="115"/>
      <c r="I3" s="115"/>
      <c r="J3" s="115"/>
      <c r="K3" s="116"/>
      <c r="L3" s="116"/>
      <c r="M3" s="116"/>
      <c r="N3" s="116"/>
      <c r="O3" s="116"/>
      <c r="P3" s="116"/>
      <c r="Q3" s="116"/>
      <c r="R3" s="116"/>
      <c r="S3" s="116"/>
      <c r="T3" s="117"/>
    </row>
    <row r="5" spans="1:20" ht="27" customHeight="1">
      <c r="A5" s="113" t="s">
        <v>0</v>
      </c>
      <c r="B5" s="113"/>
      <c r="C5" s="113"/>
      <c r="D5" s="113"/>
      <c r="E5" s="113"/>
      <c r="F5" s="118"/>
      <c r="G5" s="118"/>
      <c r="H5" s="118"/>
      <c r="I5" s="118"/>
      <c r="J5" s="118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ht="18.75">
      <c r="A6" s="2"/>
    </row>
    <row r="7" ht="14.25" thickBot="1"/>
    <row r="8" spans="1:20" ht="18" customHeight="1" thickBot="1">
      <c r="A8" s="84" t="s">
        <v>1</v>
      </c>
      <c r="B8" s="84"/>
      <c r="C8" s="84"/>
      <c r="D8" s="84"/>
      <c r="E8" s="84"/>
      <c r="O8" s="58" t="s">
        <v>5</v>
      </c>
      <c r="P8" s="58"/>
      <c r="R8" s="4"/>
      <c r="S8" t="s">
        <v>23</v>
      </c>
      <c r="T8" s="14"/>
    </row>
    <row r="9" spans="1:16" ht="18" customHeight="1">
      <c r="A9" s="51" t="s">
        <v>24</v>
      </c>
      <c r="B9" s="51"/>
      <c r="C9" s="51"/>
      <c r="D9" s="51"/>
      <c r="E9" s="51"/>
      <c r="F9" s="92" t="s">
        <v>2</v>
      </c>
      <c r="G9" s="92"/>
      <c r="H9" s="92"/>
      <c r="I9" s="92"/>
      <c r="J9" s="92"/>
      <c r="K9" s="92"/>
      <c r="L9" s="92"/>
      <c r="M9" s="108">
        <v>357</v>
      </c>
      <c r="N9" s="109"/>
      <c r="O9" s="58" t="s">
        <v>6</v>
      </c>
      <c r="P9" s="58"/>
    </row>
    <row r="10" spans="1:16" ht="18" customHeight="1" thickBot="1">
      <c r="A10" s="51"/>
      <c r="B10" s="51"/>
      <c r="C10" s="51"/>
      <c r="D10" s="51"/>
      <c r="E10" s="51"/>
      <c r="F10" s="92" t="s">
        <v>3</v>
      </c>
      <c r="G10" s="92"/>
      <c r="H10" s="92"/>
      <c r="I10" s="92"/>
      <c r="J10" s="92"/>
      <c r="K10" s="92"/>
      <c r="L10" s="92"/>
      <c r="M10" s="110">
        <v>0</v>
      </c>
      <c r="N10" s="111"/>
      <c r="O10" s="58"/>
      <c r="P10" s="58"/>
    </row>
    <row r="11" spans="1:16" ht="18" customHeight="1" thickBot="1">
      <c r="A11" s="51" t="s">
        <v>26</v>
      </c>
      <c r="B11" s="51"/>
      <c r="C11" s="51"/>
      <c r="D11" s="51"/>
      <c r="E11" s="51"/>
      <c r="F11" s="92" t="s">
        <v>2</v>
      </c>
      <c r="G11" s="92"/>
      <c r="H11" s="92"/>
      <c r="I11" s="92"/>
      <c r="J11" s="92"/>
      <c r="K11" s="92"/>
      <c r="L11" s="93"/>
      <c r="M11" s="94"/>
      <c r="N11" s="95"/>
      <c r="O11" s="96" t="s">
        <v>25</v>
      </c>
      <c r="P11" s="97"/>
    </row>
    <row r="12" spans="1:25" ht="18" customHeight="1" thickBot="1">
      <c r="A12" s="51"/>
      <c r="B12" s="51"/>
      <c r="C12" s="51"/>
      <c r="D12" s="51"/>
      <c r="E12" s="51"/>
      <c r="F12" s="92" t="s">
        <v>4</v>
      </c>
      <c r="G12" s="92"/>
      <c r="H12" s="92"/>
      <c r="I12" s="92"/>
      <c r="J12" s="92"/>
      <c r="K12" s="92"/>
      <c r="L12" s="93"/>
      <c r="M12" s="94"/>
      <c r="N12" s="95"/>
      <c r="O12" s="96"/>
      <c r="P12" s="97"/>
      <c r="Q12" s="1"/>
      <c r="R12" s="107" t="s">
        <v>57</v>
      </c>
      <c r="S12" s="107"/>
      <c r="T12" s="107"/>
      <c r="U12" s="107"/>
      <c r="V12" s="107"/>
      <c r="W12" s="107"/>
      <c r="X12" s="107"/>
      <c r="Y12" s="107"/>
    </row>
    <row r="13" spans="1:25" ht="18" customHeight="1" thickBot="1">
      <c r="A13" s="51"/>
      <c r="B13" s="51"/>
      <c r="C13" s="51"/>
      <c r="D13" s="51"/>
      <c r="E13" s="51"/>
      <c r="F13" s="92" t="s">
        <v>3</v>
      </c>
      <c r="G13" s="92"/>
      <c r="H13" s="92"/>
      <c r="I13" s="92"/>
      <c r="J13" s="92"/>
      <c r="K13" s="92"/>
      <c r="L13" s="93"/>
      <c r="M13" s="94"/>
      <c r="N13" s="95"/>
      <c r="O13" s="96"/>
      <c r="P13" s="97"/>
      <c r="Q13" s="1"/>
      <c r="R13" s="107"/>
      <c r="S13" s="107"/>
      <c r="T13" s="107"/>
      <c r="U13" s="107"/>
      <c r="V13" s="107"/>
      <c r="W13" s="107"/>
      <c r="X13" s="107"/>
      <c r="Y13" s="107"/>
    </row>
    <row r="14" spans="1:28" ht="18" customHeight="1" thickBot="1">
      <c r="A14" s="28" t="s">
        <v>17</v>
      </c>
      <c r="B14" s="29"/>
      <c r="C14" s="29"/>
      <c r="D14" s="29"/>
      <c r="E14" s="30"/>
      <c r="F14" s="92" t="s">
        <v>38</v>
      </c>
      <c r="G14" s="92"/>
      <c r="H14" s="92"/>
      <c r="I14" s="92"/>
      <c r="J14" s="92"/>
      <c r="K14" s="92"/>
      <c r="L14" s="93"/>
      <c r="M14" s="94"/>
      <c r="N14" s="95"/>
      <c r="O14" s="96" t="s">
        <v>27</v>
      </c>
      <c r="P14" s="97"/>
      <c r="Q14" s="1"/>
      <c r="R14" s="107" t="s">
        <v>56</v>
      </c>
      <c r="S14" s="107"/>
      <c r="T14" s="107"/>
      <c r="U14" s="107"/>
      <c r="V14" s="107"/>
      <c r="W14" s="107"/>
      <c r="X14" s="107"/>
      <c r="Y14" s="107"/>
      <c r="AB14" s="20"/>
    </row>
    <row r="15" spans="1:28" ht="18" customHeight="1" thickBot="1">
      <c r="A15" s="31"/>
      <c r="B15" s="32"/>
      <c r="C15" s="32"/>
      <c r="D15" s="32"/>
      <c r="E15" s="33"/>
      <c r="F15" s="92" t="s">
        <v>39</v>
      </c>
      <c r="G15" s="92"/>
      <c r="H15" s="92"/>
      <c r="I15" s="92"/>
      <c r="J15" s="92"/>
      <c r="K15" s="92"/>
      <c r="L15" s="93"/>
      <c r="M15" s="94"/>
      <c r="N15" s="95"/>
      <c r="O15" s="96"/>
      <c r="P15" s="97"/>
      <c r="Q15" s="1"/>
      <c r="R15" s="107"/>
      <c r="S15" s="107"/>
      <c r="T15" s="107"/>
      <c r="U15" s="107"/>
      <c r="V15" s="107"/>
      <c r="W15" s="107"/>
      <c r="X15" s="107"/>
      <c r="Y15" s="107"/>
      <c r="AB15" s="20"/>
    </row>
    <row r="16" spans="1:28" ht="18" customHeight="1" thickBot="1">
      <c r="A16" s="31"/>
      <c r="B16" s="32"/>
      <c r="C16" s="32"/>
      <c r="D16" s="32"/>
      <c r="E16" s="33"/>
      <c r="F16" s="38" t="s">
        <v>37</v>
      </c>
      <c r="G16" s="120"/>
      <c r="H16" s="120"/>
      <c r="I16" s="120"/>
      <c r="J16" s="120"/>
      <c r="K16" s="120"/>
      <c r="L16" s="120"/>
      <c r="M16" s="23"/>
      <c r="N16" s="24"/>
      <c r="O16" s="96"/>
      <c r="P16" s="97"/>
      <c r="Q16" s="1"/>
      <c r="R16" s="12"/>
      <c r="S16" s="12"/>
      <c r="T16" s="12"/>
      <c r="U16" s="12"/>
      <c r="V16" s="12"/>
      <c r="W16" s="12"/>
      <c r="X16" s="12"/>
      <c r="Y16" s="12"/>
      <c r="AB16" s="20"/>
    </row>
    <row r="17" spans="1:25" ht="18" customHeight="1" thickBot="1">
      <c r="A17" s="31"/>
      <c r="B17" s="32"/>
      <c r="C17" s="32"/>
      <c r="D17" s="32"/>
      <c r="E17" s="33"/>
      <c r="F17" s="37" t="s">
        <v>63</v>
      </c>
      <c r="G17" s="37"/>
      <c r="H17" s="37"/>
      <c r="I17" s="37"/>
      <c r="J17" s="37"/>
      <c r="K17" s="37"/>
      <c r="L17" s="38"/>
      <c r="M17" s="23"/>
      <c r="N17" s="24"/>
      <c r="O17" s="96"/>
      <c r="P17" s="97"/>
      <c r="Q17" s="1"/>
      <c r="R17" s="12"/>
      <c r="S17" s="12"/>
      <c r="T17" s="12"/>
      <c r="U17" s="12"/>
      <c r="V17" s="12"/>
      <c r="W17" s="12"/>
      <c r="X17" s="12"/>
      <c r="Y17" s="12"/>
    </row>
    <row r="18" spans="1:25" ht="18" customHeight="1" thickBot="1">
      <c r="A18" s="31"/>
      <c r="B18" s="32"/>
      <c r="C18" s="32"/>
      <c r="D18" s="32"/>
      <c r="E18" s="33"/>
      <c r="F18" s="37" t="s">
        <v>64</v>
      </c>
      <c r="G18" s="37"/>
      <c r="H18" s="37"/>
      <c r="I18" s="37"/>
      <c r="J18" s="37"/>
      <c r="K18" s="37"/>
      <c r="L18" s="38"/>
      <c r="M18" s="23"/>
      <c r="N18" s="24"/>
      <c r="O18" s="96"/>
      <c r="P18" s="97"/>
      <c r="Q18" s="1"/>
      <c r="R18" s="12"/>
      <c r="S18" s="12"/>
      <c r="T18" s="12"/>
      <c r="U18" s="12"/>
      <c r="V18" s="12"/>
      <c r="W18" s="12"/>
      <c r="X18" s="12"/>
      <c r="Y18" s="12"/>
    </row>
    <row r="19" spans="1:25" ht="18" customHeight="1" thickBot="1">
      <c r="A19" s="34"/>
      <c r="B19" s="35"/>
      <c r="C19" s="35"/>
      <c r="D19" s="35"/>
      <c r="E19" s="36"/>
      <c r="F19" s="37" t="s">
        <v>65</v>
      </c>
      <c r="G19" s="37"/>
      <c r="H19" s="37"/>
      <c r="I19" s="37"/>
      <c r="J19" s="37"/>
      <c r="K19" s="37"/>
      <c r="L19" s="38"/>
      <c r="M19" s="23"/>
      <c r="N19" s="24"/>
      <c r="O19" s="96"/>
      <c r="P19" s="97"/>
      <c r="Q19" s="1"/>
      <c r="R19" s="12"/>
      <c r="S19" s="12"/>
      <c r="T19" s="12"/>
      <c r="U19" s="12"/>
      <c r="V19" s="12"/>
      <c r="W19" s="12"/>
      <c r="X19" s="12"/>
      <c r="Y19" s="12"/>
    </row>
    <row r="20" spans="1:24" ht="18" customHeight="1">
      <c r="A20" s="51" t="s">
        <v>28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21">
        <v>-5.64</v>
      </c>
      <c r="N20" s="122"/>
      <c r="O20" s="97"/>
      <c r="P20" s="97"/>
      <c r="R20" s="10"/>
      <c r="S20" s="12"/>
      <c r="T20" s="12"/>
      <c r="U20" s="11"/>
      <c r="V20" s="11"/>
      <c r="W20" s="11"/>
      <c r="X20" s="11"/>
    </row>
    <row r="21" spans="1:20" ht="18" customHeight="1">
      <c r="A21" s="51" t="s">
        <v>55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04">
        <v>2.98</v>
      </c>
      <c r="N21" s="105"/>
      <c r="O21" s="97"/>
      <c r="P21" s="97"/>
      <c r="S21" s="12"/>
      <c r="T21" s="12"/>
    </row>
    <row r="24" spans="1:25" ht="18" customHeight="1">
      <c r="A24" s="123" t="s">
        <v>14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Y24" t="s">
        <v>29</v>
      </c>
    </row>
    <row r="25" spans="1:26" ht="18" customHeight="1">
      <c r="A25" s="106" t="s">
        <v>7</v>
      </c>
      <c r="B25" s="7" t="s">
        <v>8</v>
      </c>
      <c r="C25" s="39" t="s">
        <v>41</v>
      </c>
      <c r="D25" s="40"/>
      <c r="E25" s="40"/>
      <c r="F25" s="40"/>
      <c r="G25" s="40"/>
      <c r="H25" s="40"/>
      <c r="I25" s="40"/>
      <c r="J25" s="40"/>
      <c r="K25" s="40"/>
      <c r="L25" s="41"/>
      <c r="M25" s="84" t="s">
        <v>26</v>
      </c>
      <c r="N25" s="84"/>
      <c r="O25" s="84"/>
      <c r="P25" s="84"/>
      <c r="Q25" s="84"/>
      <c r="R25" s="84"/>
      <c r="S25" s="98" t="s">
        <v>17</v>
      </c>
      <c r="T25" s="99"/>
      <c r="U25" s="72" t="s">
        <v>30</v>
      </c>
      <c r="V25" s="73"/>
      <c r="W25" s="78" t="s">
        <v>36</v>
      </c>
      <c r="X25" s="79"/>
      <c r="Y25" s="78" t="s">
        <v>12</v>
      </c>
      <c r="Z25" s="79"/>
    </row>
    <row r="26" spans="1:26" ht="18" customHeight="1">
      <c r="A26" s="106"/>
      <c r="B26" s="84" t="s">
        <v>9</v>
      </c>
      <c r="C26" s="85" t="s">
        <v>40</v>
      </c>
      <c r="D26" s="86"/>
      <c r="E26" s="85" t="s">
        <v>37</v>
      </c>
      <c r="F26" s="46"/>
      <c r="G26" s="45" t="s">
        <v>61</v>
      </c>
      <c r="H26" s="46"/>
      <c r="I26" s="45" t="s">
        <v>62</v>
      </c>
      <c r="J26" s="46"/>
      <c r="K26" s="86" t="s">
        <v>42</v>
      </c>
      <c r="L26" s="46"/>
      <c r="M26" s="84" t="s">
        <v>2</v>
      </c>
      <c r="N26" s="84"/>
      <c r="O26" s="90" t="s">
        <v>11</v>
      </c>
      <c r="P26" s="91"/>
      <c r="Q26" s="84" t="s">
        <v>3</v>
      </c>
      <c r="R26" s="84"/>
      <c r="S26" s="100"/>
      <c r="T26" s="101"/>
      <c r="U26" s="74"/>
      <c r="V26" s="75"/>
      <c r="W26" s="80"/>
      <c r="X26" s="81"/>
      <c r="Y26" s="80"/>
      <c r="Z26" s="81"/>
    </row>
    <row r="27" spans="1:26" ht="18" customHeight="1">
      <c r="A27" s="106"/>
      <c r="B27" s="84"/>
      <c r="C27" s="87"/>
      <c r="D27" s="88"/>
      <c r="E27" s="87"/>
      <c r="F27" s="48"/>
      <c r="G27" s="47"/>
      <c r="H27" s="48"/>
      <c r="I27" s="47"/>
      <c r="J27" s="48"/>
      <c r="K27" s="88"/>
      <c r="L27" s="48"/>
      <c r="M27" s="84"/>
      <c r="N27" s="84"/>
      <c r="O27" s="90"/>
      <c r="P27" s="91"/>
      <c r="Q27" s="84"/>
      <c r="R27" s="84"/>
      <c r="S27" s="100"/>
      <c r="T27" s="101"/>
      <c r="U27" s="74"/>
      <c r="V27" s="75"/>
      <c r="W27" s="80"/>
      <c r="X27" s="81"/>
      <c r="Y27" s="80"/>
      <c r="Z27" s="81"/>
    </row>
    <row r="28" spans="1:26" ht="18" customHeight="1">
      <c r="A28" s="106"/>
      <c r="B28" s="84"/>
      <c r="C28" s="89"/>
      <c r="D28" s="49"/>
      <c r="E28" s="89"/>
      <c r="F28" s="50"/>
      <c r="G28" s="49"/>
      <c r="H28" s="50"/>
      <c r="I28" s="49"/>
      <c r="J28" s="50"/>
      <c r="K28" s="49"/>
      <c r="L28" s="50"/>
      <c r="M28" s="84"/>
      <c r="N28" s="84"/>
      <c r="O28" s="91"/>
      <c r="P28" s="91"/>
      <c r="Q28" s="84"/>
      <c r="R28" s="84"/>
      <c r="S28" s="102"/>
      <c r="T28" s="103"/>
      <c r="U28" s="76"/>
      <c r="V28" s="77"/>
      <c r="W28" s="82"/>
      <c r="X28" s="83"/>
      <c r="Y28" s="82"/>
      <c r="Z28" s="83"/>
    </row>
    <row r="29" spans="1:27" ht="18" customHeight="1">
      <c r="A29" s="6" t="s">
        <v>59</v>
      </c>
      <c r="B29" s="42">
        <v>100</v>
      </c>
      <c r="C29" s="61">
        <v>44850</v>
      </c>
      <c r="D29" s="62"/>
      <c r="E29" s="25">
        <v>33219</v>
      </c>
      <c r="F29" s="26"/>
      <c r="G29" s="25">
        <v>19729</v>
      </c>
      <c r="H29" s="26"/>
      <c r="I29" s="25">
        <v>12460</v>
      </c>
      <c r="J29" s="26"/>
      <c r="K29" s="63">
        <f>SUM(C29:J29)</f>
        <v>110258</v>
      </c>
      <c r="L29" s="64"/>
      <c r="M29" s="65">
        <f aca="true" t="shared" si="0" ref="M29:M40">ROUND($M$9*$M$11*(185-$B$29)/100,2)</f>
        <v>0</v>
      </c>
      <c r="N29" s="66"/>
      <c r="O29" s="67">
        <f>M9*M12</f>
        <v>0</v>
      </c>
      <c r="P29" s="67"/>
      <c r="Q29" s="67">
        <f>M10*M13</f>
        <v>0</v>
      </c>
      <c r="R29" s="67"/>
      <c r="S29" s="68">
        <f>C29*$M$15+E29*$M$16+G29*$M$18+I29*$M$19</f>
        <v>0</v>
      </c>
      <c r="T29" s="68"/>
      <c r="U29" s="69">
        <f aca="true" t="shared" si="1" ref="U29:U40">$M$20*K29</f>
        <v>-621855.12</v>
      </c>
      <c r="V29" s="69"/>
      <c r="W29" s="27">
        <f>INT($M$21*K29)</f>
        <v>328568</v>
      </c>
      <c r="X29" s="27"/>
      <c r="Y29" s="27">
        <f aca="true" t="shared" si="2" ref="Y29:Y40">INT(SUM(M29:X29))</f>
        <v>-293288</v>
      </c>
      <c r="Z29" s="27"/>
      <c r="AA29" s="22"/>
    </row>
    <row r="30" spans="1:27" ht="18" customHeight="1">
      <c r="A30" s="6" t="s">
        <v>47</v>
      </c>
      <c r="B30" s="43"/>
      <c r="C30" s="61">
        <v>41986</v>
      </c>
      <c r="D30" s="62"/>
      <c r="E30" s="25">
        <v>25733</v>
      </c>
      <c r="F30" s="26"/>
      <c r="G30" s="25">
        <v>21696</v>
      </c>
      <c r="H30" s="26"/>
      <c r="I30" s="25">
        <v>10277</v>
      </c>
      <c r="J30" s="26"/>
      <c r="K30" s="63">
        <f aca="true" t="shared" si="3" ref="K30:K40">SUM(C30:J30)</f>
        <v>99692</v>
      </c>
      <c r="L30" s="64"/>
      <c r="M30" s="70">
        <f t="shared" si="0"/>
        <v>0</v>
      </c>
      <c r="N30" s="71"/>
      <c r="O30" s="68">
        <f>M9*M12</f>
        <v>0</v>
      </c>
      <c r="P30" s="68"/>
      <c r="Q30" s="68">
        <f>M10*M13</f>
        <v>0</v>
      </c>
      <c r="R30" s="68"/>
      <c r="S30" s="68">
        <f>C30*$M$15+E30*$M$16+G30*$M$18+I30*$M$19</f>
        <v>0</v>
      </c>
      <c r="T30" s="68"/>
      <c r="U30" s="126">
        <f t="shared" si="1"/>
        <v>-562262.88</v>
      </c>
      <c r="V30" s="126"/>
      <c r="W30" s="127">
        <f aca="true" t="shared" si="4" ref="W30:W40">INT($M$21*K30)</f>
        <v>297082</v>
      </c>
      <c r="X30" s="127"/>
      <c r="Y30" s="127">
        <f t="shared" si="2"/>
        <v>-265181</v>
      </c>
      <c r="Z30" s="127"/>
      <c r="AA30" s="22"/>
    </row>
    <row r="31" spans="1:27" ht="18" customHeight="1">
      <c r="A31" s="6" t="s">
        <v>48</v>
      </c>
      <c r="B31" s="43"/>
      <c r="C31" s="61">
        <v>31523</v>
      </c>
      <c r="D31" s="62"/>
      <c r="E31" s="25">
        <v>26510</v>
      </c>
      <c r="F31" s="26"/>
      <c r="G31" s="25">
        <v>11317</v>
      </c>
      <c r="H31" s="26"/>
      <c r="I31" s="25">
        <v>6224</v>
      </c>
      <c r="J31" s="26"/>
      <c r="K31" s="63">
        <f t="shared" si="3"/>
        <v>75574</v>
      </c>
      <c r="L31" s="64"/>
      <c r="M31" s="70">
        <f t="shared" si="0"/>
        <v>0</v>
      </c>
      <c r="N31" s="71"/>
      <c r="O31" s="68">
        <f>M9*M12</f>
        <v>0</v>
      </c>
      <c r="P31" s="68"/>
      <c r="Q31" s="68">
        <f>M10*M13</f>
        <v>0</v>
      </c>
      <c r="R31" s="68"/>
      <c r="S31" s="68">
        <f>C31*$M$15+E31*$M$16+G31*$M$18+I31*$M$19</f>
        <v>0</v>
      </c>
      <c r="T31" s="68"/>
      <c r="U31" s="126">
        <f t="shared" si="1"/>
        <v>-426237.36</v>
      </c>
      <c r="V31" s="126"/>
      <c r="W31" s="127">
        <f t="shared" si="4"/>
        <v>225210</v>
      </c>
      <c r="X31" s="127"/>
      <c r="Y31" s="127">
        <f t="shared" si="2"/>
        <v>-201028</v>
      </c>
      <c r="Z31" s="127"/>
      <c r="AA31" s="22"/>
    </row>
    <row r="32" spans="1:27" ht="18" customHeight="1">
      <c r="A32" s="6" t="s">
        <v>54</v>
      </c>
      <c r="B32" s="43"/>
      <c r="C32" s="61">
        <v>33814</v>
      </c>
      <c r="D32" s="62"/>
      <c r="E32" s="25">
        <v>21040</v>
      </c>
      <c r="F32" s="26"/>
      <c r="G32" s="25">
        <v>10383</v>
      </c>
      <c r="H32" s="26"/>
      <c r="I32" s="25">
        <v>5192</v>
      </c>
      <c r="J32" s="26"/>
      <c r="K32" s="63">
        <f t="shared" si="3"/>
        <v>70429</v>
      </c>
      <c r="L32" s="64"/>
      <c r="M32" s="70">
        <f t="shared" si="0"/>
        <v>0</v>
      </c>
      <c r="N32" s="71"/>
      <c r="O32" s="68">
        <f>M9*M12</f>
        <v>0</v>
      </c>
      <c r="P32" s="68"/>
      <c r="Q32" s="68">
        <f>M10*M13</f>
        <v>0</v>
      </c>
      <c r="R32" s="68"/>
      <c r="S32" s="68">
        <f>C32*$M$15+E32*$M$16+G32*$M$18+I32*$M$19</f>
        <v>0</v>
      </c>
      <c r="T32" s="68"/>
      <c r="U32" s="126">
        <f t="shared" si="1"/>
        <v>-397219.56</v>
      </c>
      <c r="V32" s="126"/>
      <c r="W32" s="127">
        <f t="shared" si="4"/>
        <v>209878</v>
      </c>
      <c r="X32" s="127"/>
      <c r="Y32" s="127">
        <f t="shared" si="2"/>
        <v>-187342</v>
      </c>
      <c r="Z32" s="127"/>
      <c r="AA32" s="22"/>
    </row>
    <row r="33" spans="1:27" ht="18" customHeight="1">
      <c r="A33" s="6" t="s">
        <v>60</v>
      </c>
      <c r="B33" s="43"/>
      <c r="C33" s="61">
        <v>43948</v>
      </c>
      <c r="D33" s="62"/>
      <c r="E33" s="25">
        <v>29834</v>
      </c>
      <c r="F33" s="26"/>
      <c r="G33" s="25">
        <v>11904</v>
      </c>
      <c r="H33" s="26"/>
      <c r="I33" s="25">
        <v>7518</v>
      </c>
      <c r="J33" s="26"/>
      <c r="K33" s="63">
        <f t="shared" si="3"/>
        <v>93204</v>
      </c>
      <c r="L33" s="64"/>
      <c r="M33" s="70">
        <f t="shared" si="0"/>
        <v>0</v>
      </c>
      <c r="N33" s="71"/>
      <c r="O33" s="68">
        <f>M9*M12</f>
        <v>0</v>
      </c>
      <c r="P33" s="68"/>
      <c r="Q33" s="68">
        <f>M10*M13</f>
        <v>0</v>
      </c>
      <c r="R33" s="68"/>
      <c r="S33" s="68">
        <f>C33*$M$15+E33*$M$16+G33*$M$18+I33*$M$19</f>
        <v>0</v>
      </c>
      <c r="T33" s="68"/>
      <c r="U33" s="69">
        <f t="shared" si="1"/>
        <v>-525670.5599999999</v>
      </c>
      <c r="V33" s="69"/>
      <c r="W33" s="27">
        <f t="shared" si="4"/>
        <v>277747</v>
      </c>
      <c r="X33" s="27"/>
      <c r="Y33" s="27">
        <f t="shared" si="2"/>
        <v>-247924</v>
      </c>
      <c r="Z33" s="27"/>
      <c r="AA33" s="22"/>
    </row>
    <row r="34" spans="1:27" ht="18" customHeight="1">
      <c r="A34" s="6" t="s">
        <v>43</v>
      </c>
      <c r="B34" s="43"/>
      <c r="C34" s="61">
        <v>39617</v>
      </c>
      <c r="D34" s="62"/>
      <c r="E34" s="25">
        <v>24075</v>
      </c>
      <c r="F34" s="26"/>
      <c r="G34" s="25">
        <v>13861</v>
      </c>
      <c r="H34" s="26"/>
      <c r="I34" s="25">
        <v>6931</v>
      </c>
      <c r="J34" s="26"/>
      <c r="K34" s="63">
        <f t="shared" si="3"/>
        <v>84484</v>
      </c>
      <c r="L34" s="64"/>
      <c r="M34" s="65">
        <f t="shared" si="0"/>
        <v>0</v>
      </c>
      <c r="N34" s="66"/>
      <c r="O34" s="67">
        <f>M9*M12</f>
        <v>0</v>
      </c>
      <c r="P34" s="67"/>
      <c r="Q34" s="67">
        <f>M10*M13</f>
        <v>0</v>
      </c>
      <c r="R34" s="67"/>
      <c r="S34" s="68">
        <f>C34*$M$15+E34*$M$16+G34*$M$18+I34*$M$19</f>
        <v>0</v>
      </c>
      <c r="T34" s="68"/>
      <c r="U34" s="69">
        <f t="shared" si="1"/>
        <v>-476489.75999999995</v>
      </c>
      <c r="V34" s="69"/>
      <c r="W34" s="27">
        <f t="shared" si="4"/>
        <v>251762</v>
      </c>
      <c r="X34" s="27"/>
      <c r="Y34" s="27">
        <f t="shared" si="2"/>
        <v>-224728</v>
      </c>
      <c r="Z34" s="27"/>
      <c r="AA34" s="22"/>
    </row>
    <row r="35" spans="1:27" ht="18" customHeight="1">
      <c r="A35" s="6" t="s">
        <v>49</v>
      </c>
      <c r="B35" s="43"/>
      <c r="C35" s="61">
        <v>55427</v>
      </c>
      <c r="D35" s="62"/>
      <c r="E35" s="25">
        <v>30096</v>
      </c>
      <c r="F35" s="26"/>
      <c r="G35" s="25">
        <v>34167</v>
      </c>
      <c r="H35" s="26"/>
      <c r="I35" s="25">
        <v>17956</v>
      </c>
      <c r="J35" s="26"/>
      <c r="K35" s="63">
        <f t="shared" si="3"/>
        <v>137646</v>
      </c>
      <c r="L35" s="64"/>
      <c r="M35" s="67">
        <f t="shared" si="0"/>
        <v>0</v>
      </c>
      <c r="N35" s="67"/>
      <c r="O35" s="67">
        <f>M9*M12</f>
        <v>0</v>
      </c>
      <c r="P35" s="67"/>
      <c r="Q35" s="67">
        <f>M10*M13</f>
        <v>0</v>
      </c>
      <c r="R35" s="67"/>
      <c r="S35" s="68">
        <f>C35*$M$14+E35*$M$16+G35*$M$17+I35*$M$19</f>
        <v>0</v>
      </c>
      <c r="T35" s="68"/>
      <c r="U35" s="69">
        <f t="shared" si="1"/>
        <v>-776323.44</v>
      </c>
      <c r="V35" s="69"/>
      <c r="W35" s="27">
        <f t="shared" si="4"/>
        <v>410185</v>
      </c>
      <c r="X35" s="27"/>
      <c r="Y35" s="27">
        <f t="shared" si="2"/>
        <v>-366139</v>
      </c>
      <c r="Z35" s="27"/>
      <c r="AA35" s="22"/>
    </row>
    <row r="36" spans="1:27" ht="18" customHeight="1">
      <c r="A36" s="6" t="s">
        <v>50</v>
      </c>
      <c r="B36" s="43"/>
      <c r="C36" s="61">
        <v>82541</v>
      </c>
      <c r="D36" s="62"/>
      <c r="E36" s="25">
        <v>48648</v>
      </c>
      <c r="F36" s="26"/>
      <c r="G36" s="25">
        <v>39057</v>
      </c>
      <c r="H36" s="26"/>
      <c r="I36" s="25">
        <v>21796</v>
      </c>
      <c r="J36" s="26"/>
      <c r="K36" s="63">
        <f t="shared" si="3"/>
        <v>192042</v>
      </c>
      <c r="L36" s="64"/>
      <c r="M36" s="65">
        <f t="shared" si="0"/>
        <v>0</v>
      </c>
      <c r="N36" s="66"/>
      <c r="O36" s="67">
        <f>M9*M12</f>
        <v>0</v>
      </c>
      <c r="P36" s="67"/>
      <c r="Q36" s="67">
        <f>M10*M13</f>
        <v>0</v>
      </c>
      <c r="R36" s="67"/>
      <c r="S36" s="68">
        <f>C36*$M$14+E36*$M$16+G36*$M$17+I36*$M$19</f>
        <v>0</v>
      </c>
      <c r="T36" s="68"/>
      <c r="U36" s="69">
        <f t="shared" si="1"/>
        <v>-1083116.88</v>
      </c>
      <c r="V36" s="69"/>
      <c r="W36" s="27">
        <f t="shared" si="4"/>
        <v>572285</v>
      </c>
      <c r="X36" s="27"/>
      <c r="Y36" s="27">
        <f t="shared" si="2"/>
        <v>-510832</v>
      </c>
      <c r="Z36" s="27"/>
      <c r="AA36" s="22"/>
    </row>
    <row r="37" spans="1:27" ht="18" customHeight="1">
      <c r="A37" s="6" t="s">
        <v>51</v>
      </c>
      <c r="B37" s="43"/>
      <c r="C37" s="61">
        <v>46281</v>
      </c>
      <c r="D37" s="62"/>
      <c r="E37" s="25">
        <v>31780</v>
      </c>
      <c r="F37" s="26"/>
      <c r="G37" s="25">
        <v>28806</v>
      </c>
      <c r="H37" s="26"/>
      <c r="I37" s="25">
        <v>16678</v>
      </c>
      <c r="J37" s="26"/>
      <c r="K37" s="63">
        <f t="shared" si="3"/>
        <v>123545</v>
      </c>
      <c r="L37" s="64"/>
      <c r="M37" s="65">
        <f t="shared" si="0"/>
        <v>0</v>
      </c>
      <c r="N37" s="66"/>
      <c r="O37" s="67">
        <f>M9*M12</f>
        <v>0</v>
      </c>
      <c r="P37" s="67"/>
      <c r="Q37" s="67">
        <f>M10*M13</f>
        <v>0</v>
      </c>
      <c r="R37" s="67"/>
      <c r="S37" s="68">
        <f>C37*$M$14+E37*$M$16+G37*$M$17+I37*$M$19</f>
        <v>0</v>
      </c>
      <c r="T37" s="68"/>
      <c r="U37" s="69">
        <f t="shared" si="1"/>
        <v>-696793.7999999999</v>
      </c>
      <c r="V37" s="69"/>
      <c r="W37" s="27">
        <f t="shared" si="4"/>
        <v>368164</v>
      </c>
      <c r="X37" s="27"/>
      <c r="Y37" s="27">
        <f t="shared" si="2"/>
        <v>-328630</v>
      </c>
      <c r="Z37" s="27"/>
      <c r="AA37" s="22"/>
    </row>
    <row r="38" spans="1:27" ht="18" customHeight="1">
      <c r="A38" s="6" t="s">
        <v>46</v>
      </c>
      <c r="B38" s="43"/>
      <c r="C38" s="61">
        <v>52411</v>
      </c>
      <c r="D38" s="62"/>
      <c r="E38" s="25">
        <v>23846</v>
      </c>
      <c r="F38" s="26"/>
      <c r="G38" s="25">
        <v>20870</v>
      </c>
      <c r="H38" s="26"/>
      <c r="I38" s="25">
        <v>8868</v>
      </c>
      <c r="J38" s="26"/>
      <c r="K38" s="63">
        <f t="shared" si="3"/>
        <v>105995</v>
      </c>
      <c r="L38" s="64"/>
      <c r="M38" s="65">
        <f t="shared" si="0"/>
        <v>0</v>
      </c>
      <c r="N38" s="66"/>
      <c r="O38" s="67">
        <f>M9*M12</f>
        <v>0</v>
      </c>
      <c r="P38" s="67"/>
      <c r="Q38" s="67">
        <f>M10*M13</f>
        <v>0</v>
      </c>
      <c r="R38" s="67"/>
      <c r="S38" s="68">
        <f>C38*$M$15+E38*$M$16+G38*$M$18+I38*$M$19</f>
        <v>0</v>
      </c>
      <c r="T38" s="68"/>
      <c r="U38" s="69">
        <f t="shared" si="1"/>
        <v>-597811.7999999999</v>
      </c>
      <c r="V38" s="69"/>
      <c r="W38" s="27">
        <f t="shared" si="4"/>
        <v>315865</v>
      </c>
      <c r="X38" s="27"/>
      <c r="Y38" s="27">
        <f t="shared" si="2"/>
        <v>-281947</v>
      </c>
      <c r="Z38" s="27"/>
      <c r="AA38" s="22"/>
    </row>
    <row r="39" spans="1:27" ht="18" customHeight="1">
      <c r="A39" s="6" t="s">
        <v>52</v>
      </c>
      <c r="B39" s="43"/>
      <c r="C39" s="61">
        <v>40566</v>
      </c>
      <c r="D39" s="62"/>
      <c r="E39" s="25">
        <v>22557</v>
      </c>
      <c r="F39" s="26"/>
      <c r="G39" s="25">
        <v>8917</v>
      </c>
      <c r="H39" s="26"/>
      <c r="I39" s="25">
        <v>4047</v>
      </c>
      <c r="J39" s="26"/>
      <c r="K39" s="63">
        <f t="shared" si="3"/>
        <v>76087</v>
      </c>
      <c r="L39" s="64"/>
      <c r="M39" s="65">
        <f t="shared" si="0"/>
        <v>0</v>
      </c>
      <c r="N39" s="66"/>
      <c r="O39" s="67">
        <f>M9*M12</f>
        <v>0</v>
      </c>
      <c r="P39" s="67"/>
      <c r="Q39" s="67">
        <f>M10*M13</f>
        <v>0</v>
      </c>
      <c r="R39" s="67"/>
      <c r="S39" s="68">
        <f>C39*$M$15+E39*$M$16+G39*$M$18+I39*$M$19</f>
        <v>0</v>
      </c>
      <c r="T39" s="68"/>
      <c r="U39" s="69">
        <f t="shared" si="1"/>
        <v>-429130.68</v>
      </c>
      <c r="V39" s="69"/>
      <c r="W39" s="27">
        <f t="shared" si="4"/>
        <v>226739</v>
      </c>
      <c r="X39" s="27"/>
      <c r="Y39" s="27">
        <f t="shared" si="2"/>
        <v>-202392</v>
      </c>
      <c r="Z39" s="27"/>
      <c r="AA39" s="22"/>
    </row>
    <row r="40" spans="1:27" ht="18" customHeight="1" thickBot="1">
      <c r="A40" s="6" t="s">
        <v>53</v>
      </c>
      <c r="B40" s="44"/>
      <c r="C40" s="61">
        <v>35413</v>
      </c>
      <c r="D40" s="62"/>
      <c r="E40" s="25">
        <v>23386</v>
      </c>
      <c r="F40" s="26"/>
      <c r="G40" s="25">
        <v>10838</v>
      </c>
      <c r="H40" s="26"/>
      <c r="I40" s="25">
        <v>6845</v>
      </c>
      <c r="J40" s="26"/>
      <c r="K40" s="63">
        <f t="shared" si="3"/>
        <v>76482</v>
      </c>
      <c r="L40" s="64"/>
      <c r="M40" s="65">
        <f t="shared" si="0"/>
        <v>0</v>
      </c>
      <c r="N40" s="66"/>
      <c r="O40" s="67">
        <f>M9*M12</f>
        <v>0</v>
      </c>
      <c r="P40" s="67"/>
      <c r="Q40" s="67">
        <f>M10*M13</f>
        <v>0</v>
      </c>
      <c r="R40" s="67"/>
      <c r="S40" s="68">
        <f>C40*$M$15+E40*$M$16+G40*$M$18+I40*$M$19</f>
        <v>0</v>
      </c>
      <c r="T40" s="68"/>
      <c r="U40" s="69">
        <f t="shared" si="1"/>
        <v>-431358.48</v>
      </c>
      <c r="V40" s="69"/>
      <c r="W40" s="27">
        <f t="shared" si="4"/>
        <v>227916</v>
      </c>
      <c r="X40" s="27"/>
      <c r="Y40" s="27">
        <f t="shared" si="2"/>
        <v>-203443</v>
      </c>
      <c r="Z40" s="27"/>
      <c r="AA40" s="22"/>
    </row>
    <row r="41" spans="1:26" ht="18" customHeight="1" thickBot="1">
      <c r="A41" s="58" t="s">
        <v>10</v>
      </c>
      <c r="B41" s="58"/>
      <c r="C41" s="27">
        <f>SUM(C29:D40)</f>
        <v>548377</v>
      </c>
      <c r="D41" s="27"/>
      <c r="E41" s="27">
        <f>SUM(E29:F40)</f>
        <v>340724</v>
      </c>
      <c r="F41" s="27"/>
      <c r="G41" s="27">
        <f>SUM(G29:H40)</f>
        <v>231545</v>
      </c>
      <c r="H41" s="27"/>
      <c r="I41" s="27">
        <f>SUM(I29:J40)</f>
        <v>124792</v>
      </c>
      <c r="J41" s="27"/>
      <c r="K41" s="27">
        <f>SUM(K29:L40)</f>
        <v>1245438</v>
      </c>
      <c r="L41" s="2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59" t="s">
        <v>13</v>
      </c>
      <c r="X41" s="59"/>
      <c r="Y41" s="60">
        <f>SUM(Y29:Z40)</f>
        <v>-3312874</v>
      </c>
      <c r="Z41" s="60"/>
    </row>
    <row r="43" spans="11:24" ht="13.5">
      <c r="K43" s="57"/>
      <c r="L43" s="57"/>
      <c r="M43" s="9"/>
      <c r="N43" s="9"/>
      <c r="O43" s="9"/>
      <c r="P43" s="9"/>
      <c r="Q43" s="57"/>
      <c r="R43" s="57"/>
      <c r="S43" s="13"/>
      <c r="T43" s="13"/>
      <c r="U43" s="57"/>
      <c r="V43" s="57"/>
      <c r="W43" s="57"/>
      <c r="X43" s="57"/>
    </row>
    <row r="44" spans="1:20" ht="13.5">
      <c r="A44" s="19" t="s">
        <v>45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2" ht="13.5">
      <c r="A45" s="51" t="s">
        <v>15</v>
      </c>
      <c r="B45" s="51"/>
      <c r="C45" s="51"/>
      <c r="D45" s="51"/>
      <c r="E45" s="51"/>
      <c r="F45" s="52"/>
      <c r="G45" s="16"/>
      <c r="H45" s="16"/>
      <c r="I45" s="16"/>
      <c r="J45" s="16"/>
      <c r="K45" s="54" t="s">
        <v>32</v>
      </c>
      <c r="L45" s="55"/>
      <c r="M45" s="55"/>
      <c r="N45" s="55"/>
      <c r="O45" s="55"/>
      <c r="P45" s="55"/>
      <c r="Q45" s="55"/>
      <c r="R45" s="55"/>
      <c r="S45" s="55"/>
      <c r="T45" s="56"/>
      <c r="U45" s="8"/>
      <c r="V45" s="8"/>
    </row>
    <row r="46" spans="1:22" ht="13.5">
      <c r="A46" s="51" t="s">
        <v>16</v>
      </c>
      <c r="B46" s="51"/>
      <c r="C46" s="51"/>
      <c r="D46" s="51"/>
      <c r="E46" s="51"/>
      <c r="F46" s="52"/>
      <c r="G46" s="16"/>
      <c r="H46" s="17"/>
      <c r="I46" s="16"/>
      <c r="J46" s="17"/>
      <c r="K46" s="53" t="s">
        <v>19</v>
      </c>
      <c r="L46" s="53"/>
      <c r="M46" s="53"/>
      <c r="N46" s="53"/>
      <c r="O46" s="53"/>
      <c r="P46" s="53"/>
      <c r="Q46" s="53"/>
      <c r="R46" s="53"/>
      <c r="S46" s="53"/>
      <c r="T46" s="53"/>
      <c r="U46" s="8"/>
      <c r="V46" s="8"/>
    </row>
    <row r="47" spans="1:22" ht="13.5">
      <c r="A47" s="51" t="s">
        <v>17</v>
      </c>
      <c r="B47" s="51"/>
      <c r="C47" s="51"/>
      <c r="D47" s="51"/>
      <c r="E47" s="51"/>
      <c r="F47" s="52"/>
      <c r="G47" s="16"/>
      <c r="H47" s="17"/>
      <c r="I47" s="16"/>
      <c r="J47" s="17"/>
      <c r="K47" s="53" t="s">
        <v>20</v>
      </c>
      <c r="L47" s="53"/>
      <c r="M47" s="53"/>
      <c r="N47" s="53"/>
      <c r="O47" s="53"/>
      <c r="P47" s="53"/>
      <c r="Q47" s="53"/>
      <c r="R47" s="53"/>
      <c r="S47" s="53"/>
      <c r="T47" s="53"/>
      <c r="U47" s="8"/>
      <c r="V47" s="8"/>
    </row>
    <row r="48" spans="1:22" ht="13.5">
      <c r="A48" s="51" t="s">
        <v>18</v>
      </c>
      <c r="B48" s="51"/>
      <c r="C48" s="51"/>
      <c r="D48" s="51"/>
      <c r="E48" s="51"/>
      <c r="F48" s="52"/>
      <c r="G48" s="16"/>
      <c r="H48" s="17"/>
      <c r="I48" s="16"/>
      <c r="J48" s="17"/>
      <c r="K48" s="53" t="s">
        <v>21</v>
      </c>
      <c r="L48" s="53"/>
      <c r="M48" s="53"/>
      <c r="N48" s="53"/>
      <c r="O48" s="53"/>
      <c r="P48" s="53"/>
      <c r="Q48" s="53"/>
      <c r="R48" s="53"/>
      <c r="S48" s="53"/>
      <c r="T48" s="53"/>
      <c r="U48" s="8"/>
      <c r="V48" s="8"/>
    </row>
    <row r="49" spans="1:22" ht="13.5">
      <c r="A49" s="51" t="s">
        <v>34</v>
      </c>
      <c r="B49" s="51"/>
      <c r="C49" s="51"/>
      <c r="D49" s="51"/>
      <c r="E49" s="51"/>
      <c r="F49" s="52"/>
      <c r="G49" s="16"/>
      <c r="H49" s="17"/>
      <c r="I49" s="16"/>
      <c r="J49" s="17"/>
      <c r="K49" s="53" t="s">
        <v>35</v>
      </c>
      <c r="L49" s="53"/>
      <c r="M49" s="53"/>
      <c r="N49" s="53"/>
      <c r="O49" s="53"/>
      <c r="P49" s="53"/>
      <c r="Q49" s="53"/>
      <c r="R49" s="53"/>
      <c r="S49" s="53"/>
      <c r="T49" s="53"/>
      <c r="U49" s="8"/>
      <c r="V49" s="8"/>
    </row>
    <row r="51" ht="13.5">
      <c r="A51" s="5" t="s">
        <v>31</v>
      </c>
    </row>
    <row r="52" ht="13.5">
      <c r="A52" s="5" t="s">
        <v>44</v>
      </c>
    </row>
    <row r="53" ht="13.5">
      <c r="A53" s="5"/>
    </row>
  </sheetData>
  <sheetProtection/>
  <mergeCells count="225">
    <mergeCell ref="F17:L17"/>
    <mergeCell ref="U32:V32"/>
    <mergeCell ref="W32:X32"/>
    <mergeCell ref="Y32:Z32"/>
    <mergeCell ref="U31:V31"/>
    <mergeCell ref="W31:X31"/>
    <mergeCell ref="Y31:Z31"/>
    <mergeCell ref="Q31:R31"/>
    <mergeCell ref="Y30:Z30"/>
    <mergeCell ref="O30:P30"/>
    <mergeCell ref="U30:V30"/>
    <mergeCell ref="S32:T32"/>
    <mergeCell ref="W30:X30"/>
    <mergeCell ref="M32:N32"/>
    <mergeCell ref="O32:P32"/>
    <mergeCell ref="Q32:R32"/>
    <mergeCell ref="M31:N31"/>
    <mergeCell ref="O31:P31"/>
    <mergeCell ref="S31:T31"/>
    <mergeCell ref="E30:F30"/>
    <mergeCell ref="K30:L30"/>
    <mergeCell ref="C32:D32"/>
    <mergeCell ref="E32:F32"/>
    <mergeCell ref="K32:L32"/>
    <mergeCell ref="I30:J30"/>
    <mergeCell ref="C31:D31"/>
    <mergeCell ref="E31:F31"/>
    <mergeCell ref="K31:L31"/>
    <mergeCell ref="I31:J31"/>
    <mergeCell ref="M16:N16"/>
    <mergeCell ref="A20:L20"/>
    <mergeCell ref="M20:N20"/>
    <mergeCell ref="Q30:R30"/>
    <mergeCell ref="S30:T30"/>
    <mergeCell ref="M25:R25"/>
    <mergeCell ref="Q26:R28"/>
    <mergeCell ref="A24:L24"/>
    <mergeCell ref="I29:J29"/>
    <mergeCell ref="C30:D30"/>
    <mergeCell ref="A1:X1"/>
    <mergeCell ref="A3:E3"/>
    <mergeCell ref="F3:T3"/>
    <mergeCell ref="A5:E5"/>
    <mergeCell ref="F5:T5"/>
    <mergeCell ref="A8:E8"/>
    <mergeCell ref="O8:P8"/>
    <mergeCell ref="A9:E10"/>
    <mergeCell ref="F9:L9"/>
    <mergeCell ref="M9:N9"/>
    <mergeCell ref="O9:P10"/>
    <mergeCell ref="F10:L10"/>
    <mergeCell ref="M10:N10"/>
    <mergeCell ref="R14:Y15"/>
    <mergeCell ref="F15:L15"/>
    <mergeCell ref="M15:N15"/>
    <mergeCell ref="A11:E13"/>
    <mergeCell ref="F11:L11"/>
    <mergeCell ref="M11:N11"/>
    <mergeCell ref="O11:P13"/>
    <mergeCell ref="F12:L12"/>
    <mergeCell ref="M12:N12"/>
    <mergeCell ref="R12:Y13"/>
    <mergeCell ref="F13:L13"/>
    <mergeCell ref="M13:N13"/>
    <mergeCell ref="F14:L14"/>
    <mergeCell ref="M14:N14"/>
    <mergeCell ref="O14:P21"/>
    <mergeCell ref="S25:T28"/>
    <mergeCell ref="M17:N17"/>
    <mergeCell ref="A21:L21"/>
    <mergeCell ref="M21:N21"/>
    <mergeCell ref="A25:A28"/>
    <mergeCell ref="U25:V28"/>
    <mergeCell ref="W25:X28"/>
    <mergeCell ref="Y25:Z28"/>
    <mergeCell ref="B26:B28"/>
    <mergeCell ref="C26:D28"/>
    <mergeCell ref="E26:F28"/>
    <mergeCell ref="K26:L28"/>
    <mergeCell ref="M26:N28"/>
    <mergeCell ref="O26:P28"/>
    <mergeCell ref="I26:J28"/>
    <mergeCell ref="U34:V34"/>
    <mergeCell ref="W34:X34"/>
    <mergeCell ref="M33:N33"/>
    <mergeCell ref="O33:P33"/>
    <mergeCell ref="Q33:R33"/>
    <mergeCell ref="S33:T33"/>
    <mergeCell ref="U33:V33"/>
    <mergeCell ref="W33:X33"/>
    <mergeCell ref="U35:V35"/>
    <mergeCell ref="W35:X35"/>
    <mergeCell ref="Y33:Z33"/>
    <mergeCell ref="C34:D34"/>
    <mergeCell ref="E34:F34"/>
    <mergeCell ref="K34:L34"/>
    <mergeCell ref="M34:N34"/>
    <mergeCell ref="O34:P34"/>
    <mergeCell ref="Q34:R34"/>
    <mergeCell ref="S34:T34"/>
    <mergeCell ref="U36:V36"/>
    <mergeCell ref="W36:X36"/>
    <mergeCell ref="Y34:Z34"/>
    <mergeCell ref="C35:D35"/>
    <mergeCell ref="E35:F35"/>
    <mergeCell ref="K35:L35"/>
    <mergeCell ref="M35:N35"/>
    <mergeCell ref="O35:P35"/>
    <mergeCell ref="Q35:R35"/>
    <mergeCell ref="S35:T35"/>
    <mergeCell ref="U37:V37"/>
    <mergeCell ref="W37:X37"/>
    <mergeCell ref="Y35:Z35"/>
    <mergeCell ref="C36:D36"/>
    <mergeCell ref="E36:F36"/>
    <mergeCell ref="K36:L36"/>
    <mergeCell ref="M36:N36"/>
    <mergeCell ref="O36:P36"/>
    <mergeCell ref="Q36:R36"/>
    <mergeCell ref="S36:T36"/>
    <mergeCell ref="U38:V38"/>
    <mergeCell ref="W38:X38"/>
    <mergeCell ref="Y36:Z36"/>
    <mergeCell ref="C37:D37"/>
    <mergeCell ref="E37:F37"/>
    <mergeCell ref="K37:L37"/>
    <mergeCell ref="M37:N37"/>
    <mergeCell ref="O37:P37"/>
    <mergeCell ref="Q37:R37"/>
    <mergeCell ref="S37:T37"/>
    <mergeCell ref="U39:V39"/>
    <mergeCell ref="W39:X39"/>
    <mergeCell ref="Y37:Z37"/>
    <mergeCell ref="C38:D38"/>
    <mergeCell ref="E38:F38"/>
    <mergeCell ref="K38:L38"/>
    <mergeCell ref="M38:N38"/>
    <mergeCell ref="O38:P38"/>
    <mergeCell ref="Q38:R38"/>
    <mergeCell ref="S38:T38"/>
    <mergeCell ref="U40:V40"/>
    <mergeCell ref="W40:X40"/>
    <mergeCell ref="Y38:Z38"/>
    <mergeCell ref="C39:D39"/>
    <mergeCell ref="E39:F39"/>
    <mergeCell ref="K39:L39"/>
    <mergeCell ref="M39:N39"/>
    <mergeCell ref="O39:P39"/>
    <mergeCell ref="Q39:R39"/>
    <mergeCell ref="S39:T39"/>
    <mergeCell ref="U29:V29"/>
    <mergeCell ref="W29:X29"/>
    <mergeCell ref="Y39:Z39"/>
    <mergeCell ref="C40:D40"/>
    <mergeCell ref="E40:F40"/>
    <mergeCell ref="K40:L40"/>
    <mergeCell ref="M40:N40"/>
    <mergeCell ref="O40:P40"/>
    <mergeCell ref="Q40:R40"/>
    <mergeCell ref="S40:T40"/>
    <mergeCell ref="Y41:Z41"/>
    <mergeCell ref="Y29:Z29"/>
    <mergeCell ref="Y40:Z40"/>
    <mergeCell ref="C29:D29"/>
    <mergeCell ref="E29:F29"/>
    <mergeCell ref="K29:L29"/>
    <mergeCell ref="M29:N29"/>
    <mergeCell ref="O29:P29"/>
    <mergeCell ref="Q29:R29"/>
    <mergeCell ref="S29:T29"/>
    <mergeCell ref="U43:V43"/>
    <mergeCell ref="W43:X43"/>
    <mergeCell ref="A41:B41"/>
    <mergeCell ref="C41:D41"/>
    <mergeCell ref="E41:F41"/>
    <mergeCell ref="K41:L41"/>
    <mergeCell ref="W41:X41"/>
    <mergeCell ref="A45:F45"/>
    <mergeCell ref="K45:T45"/>
    <mergeCell ref="A46:F46"/>
    <mergeCell ref="K46:T46"/>
    <mergeCell ref="K43:L43"/>
    <mergeCell ref="Q43:R43"/>
    <mergeCell ref="A47:F47"/>
    <mergeCell ref="K47:T47"/>
    <mergeCell ref="A48:F48"/>
    <mergeCell ref="K48:T48"/>
    <mergeCell ref="A49:F49"/>
    <mergeCell ref="K49:T49"/>
    <mergeCell ref="G40:H40"/>
    <mergeCell ref="G41:H41"/>
    <mergeCell ref="C25:L25"/>
    <mergeCell ref="B29:B40"/>
    <mergeCell ref="G26:H28"/>
    <mergeCell ref="G29:H29"/>
    <mergeCell ref="G30:H30"/>
    <mergeCell ref="G31:H31"/>
    <mergeCell ref="G32:H32"/>
    <mergeCell ref="G33:H33"/>
    <mergeCell ref="G37:H37"/>
    <mergeCell ref="G38:H38"/>
    <mergeCell ref="G39:H39"/>
    <mergeCell ref="G34:H34"/>
    <mergeCell ref="G35:H35"/>
    <mergeCell ref="G36:H36"/>
    <mergeCell ref="A14:E19"/>
    <mergeCell ref="F18:L18"/>
    <mergeCell ref="F19:L19"/>
    <mergeCell ref="I32:J32"/>
    <mergeCell ref="I33:J33"/>
    <mergeCell ref="I34:J34"/>
    <mergeCell ref="F16:L16"/>
    <mergeCell ref="C33:D33"/>
    <mergeCell ref="E33:F33"/>
    <mergeCell ref="K33:L33"/>
    <mergeCell ref="M18:N18"/>
    <mergeCell ref="M19:N19"/>
    <mergeCell ref="I38:J38"/>
    <mergeCell ref="I39:J39"/>
    <mergeCell ref="I40:J40"/>
    <mergeCell ref="I41:J41"/>
    <mergeCell ref="I35:J35"/>
    <mergeCell ref="I36:J36"/>
    <mergeCell ref="I37:J37"/>
    <mergeCell ref="M30:N30"/>
  </mergeCells>
  <printOptions/>
  <pageMargins left="0.5511811023622047" right="0.3937007874015748" top="0.6692913385826772" bottom="0.62992125984251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赤松 一秀</cp:lastModifiedBy>
  <cp:lastPrinted>2021-01-02T09:51:53Z</cp:lastPrinted>
  <dcterms:created xsi:type="dcterms:W3CDTF">2011-06-02T06:58:44Z</dcterms:created>
  <dcterms:modified xsi:type="dcterms:W3CDTF">2021-01-02T09:52:11Z</dcterms:modified>
  <cp:category/>
  <cp:version/>
  <cp:contentType/>
  <cp:contentStatus/>
</cp:coreProperties>
</file>